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Users\franc\Downloads\"/>
    </mc:Choice>
  </mc:AlternateContent>
  <xr:revisionPtr revIDLastSave="0" documentId="13_ncr:1_{637CEF60-7FC2-4972-A393-95BDC9D168AB}" xr6:coauthVersionLast="47" xr6:coauthVersionMax="47" xr10:uidLastSave="{00000000-0000-0000-0000-000000000000}"/>
  <bookViews>
    <workbookView xWindow="-120" yWindow="-120" windowWidth="29040" windowHeight="15840" xr2:uid="{00000000-000D-0000-FFFF-FFFF00000000}"/>
  </bookViews>
  <sheets>
    <sheet name="Inventaire" sheetId="6" r:id="rId1"/>
    <sheet name="Fiche_ID" sheetId="10" r:id="rId2"/>
    <sheet name="Listes" sheetId="9" state="hidden" r:id="rId3"/>
    <sheet name="TCD" sheetId="13" state="hidden" r:id="rId4"/>
    <sheet name="Info utiles" sheetId="11" state="hidden" r:id="rId5"/>
    <sheet name="Fantomes" sheetId="14" state="hidden" r:id="rId6"/>
  </sheets>
  <definedNames>
    <definedName name="_xlnm._FilterDatabase" localSheetId="0" hidden="1">Inventaire!$C$1:$O$2</definedName>
    <definedName name="Icone">_xlfn.XLOOKUP(Fiche_ID!$E$5,Inventaire[Objet ID (A&gt;Z)],Inventaire[Image (vignette)])</definedName>
    <definedName name="_xlnm.Print_Area" localSheetId="1">Fiche_ID!$A:$O</definedName>
    <definedName name="_xlnm.Print_Area" localSheetId="0">Inventaire[Description détaillée]</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0" i="6" l="1"/>
  <c r="P248" i="6"/>
  <c r="G1" i="10"/>
  <c r="B19" i="10"/>
  <c r="K15" i="10"/>
  <c r="G15" i="10"/>
  <c r="E12" i="10"/>
  <c r="E11" i="10"/>
  <c r="E10" i="10"/>
  <c r="E9" i="10"/>
  <c r="E8" i="10"/>
  <c r="E7" i="10"/>
  <c r="E6" i="10"/>
  <c r="D4" i="14"/>
  <c r="D5" i="14"/>
  <c r="D6" i="14"/>
  <c r="D7" i="14"/>
  <c r="D8" i="14"/>
  <c r="D9" i="14"/>
  <c r="P5" i="6"/>
  <c r="P165" i="6"/>
  <c r="S5" i="14"/>
  <c r="S6" i="14"/>
  <c r="S7" i="14"/>
  <c r="S8" i="14"/>
  <c r="S9" i="14"/>
  <c r="S4" i="14"/>
  <c r="P205" i="6"/>
  <c r="P729" i="6"/>
  <c r="P728" i="6"/>
  <c r="P727" i="6"/>
  <c r="P726" i="6"/>
  <c r="P700" i="6"/>
  <c r="P725" i="6"/>
  <c r="P724" i="6"/>
  <c r="P723" i="6"/>
  <c r="P722" i="6"/>
  <c r="P721" i="6"/>
  <c r="P720" i="6"/>
  <c r="P719" i="6"/>
  <c r="P718" i="6"/>
  <c r="P717" i="6"/>
  <c r="P716" i="6"/>
  <c r="P715" i="6"/>
  <c r="P714" i="6"/>
  <c r="P713" i="6"/>
  <c r="P712" i="6"/>
  <c r="P711" i="6"/>
  <c r="P706" i="6"/>
  <c r="P703" i="6"/>
  <c r="P702" i="6"/>
  <c r="P701" i="6"/>
  <c r="P704" i="6"/>
  <c r="P27" i="6"/>
  <c r="P296" i="6"/>
  <c r="P164" i="6"/>
  <c r="P17" i="6"/>
  <c r="P16" i="6"/>
  <c r="P705" i="6"/>
  <c r="P710" i="6"/>
  <c r="P708" i="6"/>
  <c r="P709" i="6"/>
  <c r="P707" i="6"/>
  <c r="P4" i="6"/>
  <c r="P699" i="6"/>
  <c r="P698" i="6"/>
  <c r="P697" i="6"/>
  <c r="P6" i="6"/>
  <c r="P7" i="6"/>
  <c r="P8" i="6"/>
  <c r="P9" i="6"/>
  <c r="P10" i="6"/>
  <c r="P11" i="6"/>
  <c r="P12" i="6"/>
  <c r="P13" i="6"/>
  <c r="P14" i="6"/>
  <c r="P15" i="6"/>
  <c r="P18" i="6"/>
  <c r="P19" i="6"/>
  <c r="P20" i="6"/>
  <c r="P21" i="6"/>
  <c r="P22" i="6"/>
  <c r="P23" i="6"/>
  <c r="P24" i="6"/>
  <c r="P25" i="6"/>
  <c r="P26"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6" i="6"/>
  <c r="P167" i="6"/>
  <c r="P168" i="6"/>
  <c r="P169" i="6"/>
  <c r="P170" i="6"/>
  <c r="P171" i="6"/>
  <c r="P172" i="6"/>
  <c r="P173" i="6"/>
  <c r="P174" i="6"/>
  <c r="P175" i="6"/>
  <c r="P176" i="6"/>
  <c r="P177" i="6"/>
  <c r="P178" i="6"/>
  <c r="P179" i="6"/>
  <c r="P180" i="6"/>
  <c r="P181" i="6"/>
  <c r="P182" i="6"/>
  <c r="P183" i="6"/>
  <c r="P184" i="6"/>
  <c r="P185" i="6"/>
  <c r="P186" i="6"/>
  <c r="P187" i="6"/>
  <c r="P188" i="6"/>
  <c r="P189" i="6"/>
  <c r="P190" i="6"/>
  <c r="P191" i="6"/>
  <c r="P192" i="6"/>
  <c r="P193" i="6"/>
  <c r="P194" i="6"/>
  <c r="P195" i="6"/>
  <c r="P196" i="6"/>
  <c r="P197" i="6"/>
  <c r="P198" i="6"/>
  <c r="P199" i="6"/>
  <c r="P200" i="6"/>
  <c r="P201" i="6"/>
  <c r="P202" i="6"/>
  <c r="P203" i="6"/>
  <c r="P204" i="6"/>
  <c r="P206" i="6"/>
  <c r="P207" i="6"/>
  <c r="P208" i="6"/>
  <c r="P209" i="6"/>
  <c r="P210" i="6"/>
  <c r="P211" i="6"/>
  <c r="P212" i="6"/>
  <c r="P213" i="6"/>
  <c r="P214" i="6"/>
  <c r="P215" i="6"/>
  <c r="P216" i="6"/>
  <c r="P217" i="6"/>
  <c r="P218" i="6"/>
  <c r="P219" i="6"/>
  <c r="P220" i="6"/>
  <c r="P221" i="6"/>
  <c r="P222" i="6"/>
  <c r="P223" i="6"/>
  <c r="P224" i="6"/>
  <c r="P225" i="6"/>
  <c r="P226" i="6"/>
  <c r="P227" i="6"/>
  <c r="P228" i="6"/>
  <c r="P229" i="6"/>
  <c r="P230" i="6"/>
  <c r="P231" i="6"/>
  <c r="P232" i="6"/>
  <c r="P233" i="6"/>
  <c r="P234" i="6"/>
  <c r="P235" i="6"/>
  <c r="P236" i="6"/>
  <c r="P237" i="6"/>
  <c r="P238" i="6"/>
  <c r="P239" i="6"/>
  <c r="P241" i="6"/>
  <c r="P242" i="6"/>
  <c r="P243" i="6"/>
  <c r="P244" i="6"/>
  <c r="P245" i="6"/>
  <c r="P246" i="6"/>
  <c r="P247" i="6"/>
  <c r="P249" i="6"/>
  <c r="P250" i="6"/>
  <c r="P251" i="6"/>
  <c r="P252" i="6"/>
  <c r="P253" i="6"/>
  <c r="P254" i="6"/>
  <c r="P255" i="6"/>
  <c r="P256" i="6"/>
  <c r="P257" i="6"/>
  <c r="P258" i="6"/>
  <c r="P259" i="6"/>
  <c r="P260" i="6"/>
  <c r="P261" i="6"/>
  <c r="P262" i="6"/>
  <c r="P263" i="6"/>
  <c r="P264" i="6"/>
  <c r="P265" i="6"/>
  <c r="P266" i="6"/>
  <c r="P267" i="6"/>
  <c r="P268" i="6"/>
  <c r="P269" i="6"/>
  <c r="P270" i="6"/>
  <c r="P271" i="6"/>
  <c r="P272" i="6"/>
  <c r="P273" i="6"/>
  <c r="P274" i="6"/>
  <c r="P275" i="6"/>
  <c r="P276" i="6"/>
  <c r="P277" i="6"/>
  <c r="P278" i="6"/>
  <c r="P279" i="6"/>
  <c r="P280" i="6"/>
  <c r="P281" i="6"/>
  <c r="P282" i="6"/>
  <c r="P283" i="6"/>
  <c r="P284" i="6"/>
  <c r="P285" i="6"/>
  <c r="P286" i="6"/>
  <c r="P287" i="6"/>
  <c r="P288" i="6"/>
  <c r="P289" i="6"/>
  <c r="P290" i="6"/>
  <c r="P291" i="6"/>
  <c r="P292" i="6"/>
  <c r="P293" i="6"/>
  <c r="P294" i="6"/>
  <c r="P295" i="6"/>
  <c r="P297" i="6"/>
  <c r="P298" i="6"/>
  <c r="P299" i="6"/>
  <c r="P300" i="6"/>
  <c r="P301" i="6"/>
  <c r="P302" i="6"/>
  <c r="P303" i="6"/>
  <c r="P304" i="6"/>
  <c r="P305" i="6"/>
  <c r="P306" i="6"/>
  <c r="P307" i="6"/>
  <c r="P308" i="6"/>
  <c r="P309" i="6"/>
  <c r="P310" i="6"/>
  <c r="P311" i="6"/>
  <c r="P312" i="6"/>
  <c r="P313" i="6"/>
  <c r="P314" i="6"/>
  <c r="P315" i="6"/>
  <c r="P316" i="6"/>
  <c r="P317" i="6"/>
  <c r="P318" i="6"/>
  <c r="P319" i="6"/>
  <c r="P320" i="6"/>
  <c r="P321" i="6"/>
  <c r="P322" i="6"/>
  <c r="P323" i="6"/>
  <c r="P324" i="6"/>
  <c r="P325" i="6"/>
  <c r="P326" i="6"/>
  <c r="P327" i="6"/>
  <c r="P328" i="6"/>
  <c r="P329" i="6"/>
  <c r="P330" i="6"/>
  <c r="P331" i="6"/>
  <c r="P332" i="6"/>
  <c r="P333" i="6"/>
  <c r="P334" i="6"/>
  <c r="P335" i="6"/>
  <c r="P336" i="6"/>
  <c r="P337" i="6"/>
  <c r="P338" i="6"/>
  <c r="P339" i="6"/>
  <c r="P340" i="6"/>
  <c r="P341" i="6"/>
  <c r="P342" i="6"/>
  <c r="P343" i="6"/>
  <c r="P344" i="6"/>
  <c r="P345" i="6"/>
  <c r="P346" i="6"/>
  <c r="P347" i="6"/>
  <c r="P348" i="6"/>
  <c r="P349" i="6"/>
  <c r="P350" i="6"/>
  <c r="P351" i="6"/>
  <c r="P352" i="6"/>
  <c r="P353" i="6"/>
  <c r="P354" i="6"/>
  <c r="P355" i="6"/>
  <c r="P356" i="6"/>
  <c r="P357" i="6"/>
  <c r="P358" i="6"/>
  <c r="P359" i="6"/>
  <c r="P360" i="6"/>
  <c r="P361" i="6"/>
  <c r="P362" i="6"/>
  <c r="P363" i="6"/>
  <c r="P364" i="6"/>
  <c r="P365" i="6"/>
  <c r="P366" i="6"/>
  <c r="P367" i="6"/>
  <c r="P368" i="6"/>
  <c r="P369" i="6"/>
  <c r="P370" i="6"/>
  <c r="P371" i="6"/>
  <c r="P372" i="6"/>
  <c r="P373" i="6"/>
  <c r="P374" i="6"/>
  <c r="P375" i="6"/>
  <c r="P376" i="6"/>
  <c r="P377" i="6"/>
  <c r="P378" i="6"/>
  <c r="P379" i="6"/>
  <c r="P380" i="6"/>
  <c r="P381" i="6"/>
  <c r="P382" i="6"/>
  <c r="P383" i="6"/>
  <c r="P384" i="6"/>
  <c r="P385" i="6"/>
  <c r="P386" i="6"/>
  <c r="P387" i="6"/>
  <c r="P388" i="6"/>
  <c r="P389" i="6"/>
  <c r="P390" i="6"/>
  <c r="P391" i="6"/>
  <c r="P392" i="6"/>
  <c r="P393" i="6"/>
  <c r="P394" i="6"/>
  <c r="P395" i="6"/>
  <c r="P396" i="6"/>
  <c r="P397" i="6"/>
  <c r="P398" i="6"/>
  <c r="P399" i="6"/>
  <c r="P400" i="6"/>
  <c r="P401" i="6"/>
  <c r="P402" i="6"/>
  <c r="P403" i="6"/>
  <c r="P404" i="6"/>
  <c r="P405" i="6"/>
  <c r="P406" i="6"/>
  <c r="P407" i="6"/>
  <c r="P408" i="6"/>
  <c r="P409" i="6"/>
  <c r="P410" i="6"/>
  <c r="P411" i="6"/>
  <c r="P412" i="6"/>
  <c r="P413" i="6"/>
  <c r="P414" i="6"/>
  <c r="P415" i="6"/>
  <c r="P416" i="6"/>
  <c r="P417" i="6"/>
  <c r="P418" i="6"/>
  <c r="P419" i="6"/>
  <c r="P420" i="6"/>
  <c r="P421" i="6"/>
  <c r="P422" i="6"/>
  <c r="P423" i="6"/>
  <c r="P424" i="6"/>
  <c r="P425" i="6"/>
  <c r="P426" i="6"/>
  <c r="P427" i="6"/>
  <c r="P428" i="6"/>
  <c r="P429" i="6"/>
  <c r="P430" i="6"/>
  <c r="P431" i="6"/>
  <c r="P432" i="6"/>
  <c r="P433" i="6"/>
  <c r="P434" i="6"/>
  <c r="P435" i="6"/>
  <c r="P436" i="6"/>
  <c r="P437" i="6"/>
  <c r="P438" i="6"/>
  <c r="P439" i="6"/>
  <c r="P440" i="6"/>
  <c r="P441" i="6"/>
  <c r="P442" i="6"/>
  <c r="P443" i="6"/>
  <c r="P444" i="6"/>
  <c r="P445" i="6"/>
  <c r="P446" i="6"/>
  <c r="P447" i="6"/>
  <c r="P448" i="6"/>
  <c r="P449" i="6"/>
  <c r="P450" i="6"/>
  <c r="P451" i="6"/>
  <c r="P452" i="6"/>
  <c r="P453" i="6"/>
  <c r="P454" i="6"/>
  <c r="P455" i="6"/>
  <c r="P456" i="6"/>
  <c r="P457" i="6"/>
  <c r="P458" i="6"/>
  <c r="P459" i="6"/>
  <c r="P460" i="6"/>
  <c r="P461" i="6"/>
  <c r="P462" i="6"/>
  <c r="P463" i="6"/>
  <c r="P464" i="6"/>
  <c r="P465" i="6"/>
  <c r="P466" i="6"/>
  <c r="P467" i="6"/>
  <c r="P468" i="6"/>
  <c r="P469" i="6"/>
  <c r="P470" i="6"/>
  <c r="P471" i="6"/>
  <c r="P472" i="6"/>
  <c r="P473" i="6"/>
  <c r="P474" i="6"/>
  <c r="P475" i="6"/>
  <c r="P476" i="6"/>
  <c r="P477" i="6"/>
  <c r="P478" i="6"/>
  <c r="P479" i="6"/>
  <c r="P480" i="6"/>
  <c r="P481" i="6"/>
  <c r="P482" i="6"/>
  <c r="P483" i="6"/>
  <c r="P484" i="6"/>
  <c r="P485" i="6"/>
  <c r="P486" i="6"/>
  <c r="P487" i="6"/>
  <c r="P488" i="6"/>
  <c r="P489" i="6"/>
  <c r="P490" i="6"/>
  <c r="P491" i="6"/>
  <c r="P492" i="6"/>
  <c r="P493" i="6"/>
  <c r="P494" i="6"/>
  <c r="P495" i="6"/>
  <c r="P496" i="6"/>
  <c r="P497" i="6"/>
  <c r="P498" i="6"/>
  <c r="P499" i="6"/>
  <c r="P500" i="6"/>
  <c r="P501" i="6"/>
  <c r="P502" i="6"/>
  <c r="P503" i="6"/>
  <c r="P504" i="6"/>
  <c r="P505" i="6"/>
  <c r="P506" i="6"/>
  <c r="P507" i="6"/>
  <c r="P508" i="6"/>
  <c r="P509" i="6"/>
  <c r="P510" i="6"/>
  <c r="P511" i="6"/>
  <c r="P512" i="6"/>
  <c r="P513" i="6"/>
  <c r="P514" i="6"/>
  <c r="P515" i="6"/>
  <c r="P516" i="6"/>
  <c r="P517" i="6"/>
  <c r="P518" i="6"/>
  <c r="P519" i="6"/>
  <c r="P520" i="6"/>
  <c r="P521" i="6"/>
  <c r="P522" i="6"/>
  <c r="P523" i="6"/>
  <c r="P524" i="6"/>
  <c r="P525" i="6"/>
  <c r="P526" i="6"/>
  <c r="P527" i="6"/>
  <c r="P528" i="6"/>
  <c r="P529" i="6"/>
  <c r="P530" i="6"/>
  <c r="P531" i="6"/>
  <c r="P532" i="6"/>
  <c r="P533" i="6"/>
  <c r="P534" i="6"/>
  <c r="P535" i="6"/>
  <c r="P536" i="6"/>
  <c r="P537" i="6"/>
  <c r="P538" i="6"/>
  <c r="P539" i="6"/>
  <c r="P540" i="6"/>
  <c r="P541" i="6"/>
  <c r="P542" i="6"/>
  <c r="P543" i="6"/>
  <c r="P544" i="6"/>
  <c r="P545" i="6"/>
  <c r="P546" i="6"/>
  <c r="P547" i="6"/>
  <c r="P548" i="6"/>
  <c r="P549" i="6"/>
  <c r="P550" i="6"/>
  <c r="P551" i="6"/>
  <c r="P552" i="6"/>
  <c r="P553" i="6"/>
  <c r="P554" i="6"/>
  <c r="P555" i="6"/>
  <c r="P556" i="6"/>
  <c r="P557" i="6"/>
  <c r="P558" i="6"/>
  <c r="P559" i="6"/>
  <c r="P560" i="6"/>
  <c r="P561" i="6"/>
  <c r="P562" i="6"/>
  <c r="P563" i="6"/>
  <c r="P564" i="6"/>
  <c r="P565" i="6"/>
  <c r="P566" i="6"/>
  <c r="P567" i="6"/>
  <c r="P568" i="6"/>
  <c r="P569" i="6"/>
  <c r="P570" i="6"/>
  <c r="P571" i="6"/>
  <c r="P572" i="6"/>
  <c r="P573" i="6"/>
  <c r="P574" i="6"/>
  <c r="P575" i="6"/>
  <c r="P576" i="6"/>
  <c r="P577" i="6"/>
  <c r="P578" i="6"/>
  <c r="P579" i="6"/>
  <c r="P580" i="6"/>
  <c r="P581" i="6"/>
  <c r="P582" i="6"/>
  <c r="P583" i="6"/>
  <c r="P584" i="6"/>
  <c r="P585" i="6"/>
  <c r="P586" i="6"/>
  <c r="P587" i="6"/>
  <c r="P588" i="6"/>
  <c r="P589" i="6"/>
  <c r="P590" i="6"/>
  <c r="P591" i="6"/>
  <c r="P592" i="6"/>
  <c r="P593" i="6"/>
  <c r="P594" i="6"/>
  <c r="P595" i="6"/>
  <c r="P596" i="6"/>
  <c r="P597" i="6"/>
  <c r="P598" i="6"/>
  <c r="P599" i="6"/>
  <c r="P600" i="6"/>
  <c r="P601" i="6"/>
  <c r="P602" i="6"/>
  <c r="P603" i="6"/>
  <c r="P604" i="6"/>
  <c r="P605" i="6"/>
  <c r="P606" i="6"/>
  <c r="P607" i="6"/>
  <c r="P608" i="6"/>
  <c r="P609" i="6"/>
  <c r="P610" i="6"/>
  <c r="P611" i="6"/>
  <c r="P612" i="6"/>
  <c r="P613" i="6"/>
  <c r="P614" i="6"/>
  <c r="P615" i="6"/>
  <c r="P616" i="6"/>
  <c r="P617" i="6"/>
  <c r="P618" i="6"/>
  <c r="P619" i="6"/>
  <c r="P620" i="6"/>
  <c r="P621" i="6"/>
  <c r="P622" i="6"/>
  <c r="P623" i="6"/>
  <c r="P624" i="6"/>
  <c r="P625" i="6"/>
  <c r="P626" i="6"/>
  <c r="P627" i="6"/>
  <c r="P628" i="6"/>
  <c r="P629" i="6"/>
  <c r="P630" i="6"/>
  <c r="P631" i="6"/>
  <c r="P632" i="6"/>
  <c r="P633" i="6"/>
  <c r="P634" i="6"/>
  <c r="P635" i="6"/>
  <c r="P636" i="6"/>
  <c r="P637" i="6"/>
  <c r="P638" i="6"/>
  <c r="P639" i="6"/>
  <c r="P640" i="6"/>
  <c r="P641" i="6"/>
  <c r="P642" i="6"/>
  <c r="P643" i="6"/>
  <c r="P644" i="6"/>
  <c r="P645" i="6"/>
  <c r="P646" i="6"/>
  <c r="P647" i="6"/>
  <c r="P648" i="6"/>
  <c r="P649" i="6"/>
  <c r="P650" i="6"/>
  <c r="P651" i="6"/>
  <c r="P652" i="6"/>
  <c r="P653" i="6"/>
  <c r="P654" i="6"/>
  <c r="P655" i="6"/>
  <c r="P656" i="6"/>
  <c r="P657" i="6"/>
  <c r="P658" i="6"/>
  <c r="P659" i="6"/>
  <c r="P660" i="6"/>
  <c r="P661" i="6"/>
  <c r="P662" i="6"/>
  <c r="P663" i="6"/>
  <c r="P664" i="6"/>
  <c r="P665" i="6"/>
  <c r="P666" i="6"/>
  <c r="P667" i="6"/>
  <c r="P668" i="6"/>
  <c r="P669" i="6"/>
  <c r="P670" i="6"/>
  <c r="P671" i="6"/>
  <c r="P672" i="6"/>
  <c r="P673" i="6"/>
  <c r="P674" i="6"/>
  <c r="P675" i="6"/>
  <c r="P676" i="6"/>
  <c r="P677" i="6"/>
  <c r="P678" i="6"/>
  <c r="P679" i="6"/>
  <c r="P680" i="6"/>
  <c r="P681" i="6"/>
  <c r="P682" i="6"/>
  <c r="P683" i="6"/>
  <c r="P684" i="6"/>
  <c r="P685" i="6"/>
  <c r="P686" i="6"/>
  <c r="P687" i="6"/>
  <c r="P688" i="6"/>
  <c r="P689" i="6"/>
  <c r="P690" i="6"/>
  <c r="P691" i="6"/>
  <c r="P692" i="6"/>
  <c r="P693" i="6"/>
  <c r="P694" i="6"/>
  <c r="P695" i="6"/>
  <c r="P696" i="6"/>
  <c r="P730" i="6"/>
</calcChain>
</file>

<file path=xl/sharedStrings.xml><?xml version="1.0" encoding="utf-8"?>
<sst xmlns="http://schemas.openxmlformats.org/spreadsheetml/2006/main" count="7297" uniqueCount="2943">
  <si>
    <t>Lien MUS-E II</t>
  </si>
  <si>
    <t>https://mus-e.ne.ch/...</t>
  </si>
  <si>
    <t xml:space="preserve">
NOM Prénom
(afin de favoriser le
regrouppement familial)</t>
  </si>
  <si>
    <t>v
v
v
v
v
v</t>
  </si>
  <si>
    <t>Objet ID (A&gt;Z)</t>
  </si>
  <si>
    <t>Image (vignette)</t>
  </si>
  <si>
    <t>Cote</t>
  </si>
  <si>
    <t>Descriptif</t>
  </si>
  <si>
    <t>Description détaillée</t>
  </si>
  <si>
    <t>Inv. 2024</t>
  </si>
  <si>
    <t>Endroit24</t>
  </si>
  <si>
    <t>Baraque22</t>
  </si>
  <si>
    <t>Endroit22</t>
  </si>
  <si>
    <t>Info/Expo22</t>
  </si>
  <si>
    <t>Lieux</t>
  </si>
  <si>
    <t>Epoque</t>
  </si>
  <si>
    <t>Date début</t>
  </si>
  <si>
    <t>Date fin</t>
  </si>
  <si>
    <t>Etat [liste]</t>
  </si>
  <si>
    <t>Domaines [liste]</t>
  </si>
  <si>
    <t>Marque(s), signature(s)</t>
  </si>
  <si>
    <t>Contributions / Don de</t>
  </si>
  <si>
    <t>Hauteur cellules</t>
  </si>
  <si>
    <t>Berfou jouet</t>
  </si>
  <si>
    <t>B2</t>
  </si>
  <si>
    <t>Sud</t>
  </si>
  <si>
    <t>Bon</t>
  </si>
  <si>
    <t>B3</t>
  </si>
  <si>
    <t>Ouest</t>
  </si>
  <si>
    <t>Grandson</t>
  </si>
  <si>
    <t>Document</t>
  </si>
  <si>
    <t>1986-0003</t>
  </si>
  <si>
    <t>MB 1986-3</t>
  </si>
  <si>
    <t>Berfou en toile</t>
  </si>
  <si>
    <t>MB 1986-3 – Trois berfous de la dernière génération, en toile manufacturée cylindrique (sauf le goléron), de maille 20 mm (longueur intérieure 63 ou 65 cm). Couture latérale. Trois côtes dans le goléron, ce dernier filoché à la main selon toute probabilité (cf. MB 91-24). Circonférence de 48 mailles jusqu'au 36e tour, longueur de 49 tours. Fermeture à lacet à la base. Cercles aux 14e, 25e et 36e tours, de diamètres à peine décroissants, non emboîtables. Crosses ou tendeurs non pelés, vraisemblablement en « bois rouge »  ou cornouiller sanguin. Etat de conservation parfait. (Pièces identiques à MB 91-17). – Don de Mme France Chappuis-Baudois, fille de Bernard Baudois, également d'Hauterive, auquel ces berfous ont appartenu (B. V.).</t>
  </si>
  <si>
    <t>B4</t>
  </si>
  <si>
    <t>Est</t>
  </si>
  <si>
    <t>B2 à 09h</t>
  </si>
  <si>
    <t>Hauterive</t>
  </si>
  <si>
    <t>Parfait</t>
  </si>
  <si>
    <t>CHAPPUIS-BAUDOIS France</t>
  </si>
  <si>
    <t>1986-0004</t>
  </si>
  <si>
    <t>MB 1986-4</t>
  </si>
  <si>
    <t>Berfou-nasse en chanvre</t>
  </si>
  <si>
    <t>MB 1986-4 – Berfou-nasse filoché en chanvre à la main et en spirale (sans couture latérale). Maille 40 mm. 60 mailles de circonférence. Longueur 123 cm. 44 tours y compris le goléron. Ce dernier présente quatre côtes de réduction. Il est relié par trois fils au cul de l'engin qui présente un tour (spire) de réductions. Quelques mailles sont raccommodées avec du nylon. Toile montée aux 10e, 21e et 32e tours sur trois cercles métalliques de diamètre légèrement décroissant. Présence de deux crosses pelées longues d'environ 155 cm et d'un morceau de bois orangé marqué au feu « Bd [Bernard] Baudois » attaché au cercle médian. Etat de conservation parfait. – Don de Mme France Chappuis-Baudois, Hauterive, fille de Bernard Baudois, pêcheur dans le même village (B. V.).</t>
  </si>
  <si>
    <t>Non local.</t>
  </si>
  <si>
    <t>1986-0005</t>
  </si>
  <si>
    <t>MB 1986-5</t>
  </si>
  <si>
    <t>Tramail</t>
  </si>
  <si>
    <t>MB 1986-5 – Tramail en parfait état. Chalame de chanvre garni de bignets toutes les quatre ansettes. Ansettes longues de 19 cm. Nappe (flue) de maille 50 mm comptant 38 tours : Avant-gardes de maille 19 cm pour 5 tours. Vêtre en coton ou en chanvre portant des plombs roulés tous les 21 cm environ. Tramail confectionné par Bernard Baudois. Poids 14,7 kg. – Don de Mme France Chappuis-Baudois, Hauterive (B. V.).</t>
  </si>
  <si>
    <t>Filet courant</t>
  </si>
  <si>
    <t>1986-0006</t>
  </si>
  <si>
    <t>MB 1986-6</t>
  </si>
  <si>
    <t>Nasse métallique</t>
  </si>
  <si>
    <t>MB 1986-6 – Nasse datant de 1965-1970 constituée d'une armature métallique couverte de treillis (base 150 x 64 cm ; hauteur 58cm). Du 1er mars au 15 avril, cette nasse était posée jusqu'à 20 m de profondeur pour la perche, cela dans le sens du courant, puis à n'importe quelle profondeur. – Don de Jean-Louis Nicollier, La Raisse, Concise (B. V.).</t>
  </si>
  <si>
    <t>Exposé</t>
  </si>
  <si>
    <t>1965-1970</t>
  </si>
  <si>
    <t>NICOLLIER Jean-Louis</t>
  </si>
  <si>
    <t>1986-0007</t>
  </si>
  <si>
    <t>MB 1986-7</t>
  </si>
  <si>
    <t>Filet plan</t>
  </si>
  <si>
    <t>MB 1986-7 – Filet plan en nylon de maille 70 mm garni, tous les 5 chevalets, de bignets alternativement en liège et en écorce. La vêtre, non plombée, est en coton, tout comme le chalame. Hauteur 23 tours dont le premier et le dernier à fil double. Chevalets mesurant 17,5 cm et portant 3 mailles. Fin des années 1950. Pièce en bon état de conservation. – Don de Jean-Louis Nicollier, La Raisse, Concise (B. V.).</t>
  </si>
  <si>
    <t>Nord</t>
  </si>
  <si>
    <t>Fin des années 1950</t>
  </si>
  <si>
    <t>Etole (maillante) / Harpon</t>
  </si>
  <si>
    <t>Flotteur en liège</t>
  </si>
  <si>
    <t>Flotteur</t>
  </si>
  <si>
    <t>1986-0009</t>
  </si>
  <si>
    <t>MB 1986-9</t>
  </si>
  <si>
    <t>Monte</t>
  </si>
  <si>
    <t>MB 1986-9 – Monte en coton achetée d'occasion vers 1940 à un pêcheur lémanique. Il s'agit d'une seine dont la manoeuvre requérait le concours de deux hommes. On s'en servaient entre 8 et 15 m de profondeur, sur la beine, à l'attention de la perche et du vengeron. Le bas de l'engin, lesté de pierres, touchait le fond. Lors du retrait, le bateau était ancré. Le sac mesure 12 m de largeur et autant de profondeur. Il est flanqué de deux bras terminés par une manchette destinée à recevoir un chavon. Engin en bon état. – Don d'Edouard Sandoz à Hauterive (B. V.).</t>
  </si>
  <si>
    <t>Région lémanique</t>
  </si>
  <si>
    <t>vers 1940</t>
  </si>
  <si>
    <t>SANDOZ Edouard</t>
  </si>
  <si>
    <t>Aubière</t>
  </si>
  <si>
    <t>B1</t>
  </si>
  <si>
    <t>Vitrine 4</t>
  </si>
  <si>
    <t>vers 1920</t>
  </si>
  <si>
    <t>Mauvais</t>
  </si>
  <si>
    <t>Polet de fond</t>
  </si>
  <si>
    <t>1986-0017</t>
  </si>
  <si>
    <t>MB 1986-17</t>
  </si>
  <si>
    <t>Caisse à poissons</t>
  </si>
  <si>
    <t>MB 1986-17 – Caisse à poisson mesurant 70 x 37 x 19 cm ayant servi à l'expédition du poisson. Ses côtés et son couvercle portent l'inscription suivante marquée au feu : « PHILIPPE ARM / SAUGES-StAUBIN / 11 ». Parfait état de conservation. – Don de Mme Marguerite Brunner, Sauges près Saint-Aubin (D. D.).</t>
  </si>
  <si>
    <t>A 05h</t>
  </si>
  <si>
    <t>Saint-Aubin-Sauges</t>
  </si>
  <si>
    <t>BRUNNER Marguerite</t>
  </si>
  <si>
    <t>1986-0022</t>
  </si>
  <si>
    <t>MB 1986-22</t>
  </si>
  <si>
    <t>Fils nylon</t>
  </si>
  <si>
    <t>MB 1986-22 – Petit carton dont le couvercle porte une étiquette imprimée au nom de « Pierre Huser / 1, RUE MARTEREY / Lausanne » et l'adresse manuscrite de « Monsieur / Jules Chouet / Pêcheur / StAubin / Neuchâtel ». Il contient une étiquette de la maison « Madeleine Diemer / Filets de pêche / LAUSANNE » ainsi que sept bobines de fil pour la pêche : « fil de lin pour les grandes lèves », gros fil de coton (sans indication), fil fin, probablement de coton (sans indication), fil nylon n°2=bobine neuve provenant d'Irlande du nord, fil nylon n°100-2, fil nylon n°100-3, monofil vert bouteille. Parfait état de conservation. – Don de Mme Jules Chouet, Saint-Aubin (L. N.).</t>
  </si>
  <si>
    <t>B1 Tiroir 3</t>
  </si>
  <si>
    <t>Filochage / Corderie</t>
  </si>
  <si>
    <t>CHOUET Jules</t>
  </si>
  <si>
    <t>Aiguillette en bois</t>
  </si>
  <si>
    <t>ALLISSON André</t>
  </si>
  <si>
    <t>Photo</t>
  </si>
  <si>
    <t>Carton</t>
  </si>
  <si>
    <t>l'Entre-deux-Guerres</t>
  </si>
  <si>
    <t>BÄNZIGER Henri</t>
  </si>
  <si>
    <t>1986-0205</t>
  </si>
  <si>
    <t>MB 1986-205</t>
  </si>
  <si>
    <t>MB 1986-205 – Négatifs des photographies MB 1986-203 et MB 1986-204 – Don de Henri Bänziger, Gorgier (L. N.).</t>
  </si>
  <si>
    <t>1986-0222</t>
  </si>
  <si>
    <t>MB 1986-222</t>
  </si>
  <si>
    <t>Boille</t>
  </si>
  <si>
    <t>MB 1986-222 – Boille en métal avec couvercle à trous, peinte en vert, courroies tenues des deux côtés. – Don de Madame Danièle (?) Allisson-Beaune, veuve du propriétaire du magasin Au Pêcheur à la rue des Chavannes, à Neuchâtel.</t>
  </si>
  <si>
    <t>B8</t>
  </si>
  <si>
    <t>ALLISSON-BEAUNE Renée</t>
  </si>
  <si>
    <t>1986-0225</t>
  </si>
  <si>
    <t>MB 1986-225</t>
  </si>
  <si>
    <t>Enrouleur-dévidoir</t>
  </si>
  <si>
    <t>MB 1986-0225 – Enrouleur-dévidoir à quatre ailes autour duquel est enroulée une ligne traînante. Poignées et croix en bois, barres de liaison en tubes d’aluminium, axe en fer. Epaisseur sans la poignée 18 cm. Poignée longue de 17 cm. Bras des croix longs de 27 cm. Il porte les inscriptions « 12 G » et « Mi-lève 12 ». – Don de Mme Danièle Allisson, veuve d’André auparavant propriétaire du magasin Au Pêcheur à Neuchâtel.</t>
  </si>
  <si>
    <t>Ligne / Hameçon / Foène</t>
  </si>
  <si>
    <t>1986-0226</t>
  </si>
  <si>
    <t>MB 1986-226</t>
  </si>
  <si>
    <t xml:space="preserve">MB 1986-226 – Equipement et accessoires de pêche sportive. – Don de Mme Renée Allisson-Beaune, Ronzeru 5, 2026 Sauges près Saint-Aubin. </t>
  </si>
  <si>
    <t>1986-0227</t>
  </si>
  <si>
    <t>MB 1986-0227</t>
  </si>
  <si>
    <t>Dériveur</t>
  </si>
  <si>
    <t>MB 1986-0227 – Deux dériveurs, l’un pour la droite du bateau et l’autre pour la gauche, de couleur rouge, en bois, chacun avec un crochet sur le dessus et un autre à leur extrémité tronquée. Dimensions 30x10 cm. – Origine inconnue.</t>
  </si>
  <si>
    <t>Caisse "Traîne"</t>
  </si>
  <si>
    <t>Origine inconnue</t>
  </si>
  <si>
    <t>1986-0228</t>
  </si>
  <si>
    <t>MB 1986-228</t>
  </si>
  <si>
    <t>Paléière de lève</t>
  </si>
  <si>
    <t>MB 1986-228 – Paléière de lève, en coton, de maille 50 mm, portant quelques plombs mais dépourvue de bignets. Hauteur environ 1,80 m soit 37 tours. Présence d'un tour de grossier en haut et en  bas. Les chevalets, longs de 18 cm, rassemblent quatre mailles. Un chalame de chanvre fait le tour du filet. Il constitue les zies. Ces dernières, en forme de boucles, sont longues de 1,15 m et 1,50 m (limitées par un noeud à leur base). Le long des petits côtés, ce chalame est attaché à chaque maille. En bas, il forme la vêtre, elle aussi attachée à chaque maille et très faiblement plombée. Les plombs sont pincés. Pièce fusée, déchirée et dévêtrée. – Don de Robert Braillard, Gorgier (B. V.).</t>
  </si>
  <si>
    <t>Caisse</t>
  </si>
  <si>
    <t>Usé / Passé</t>
  </si>
  <si>
    <t>BRAILLARD Robert</t>
  </si>
  <si>
    <t>1986-0229</t>
  </si>
  <si>
    <t>MB 1986-229</t>
  </si>
  <si>
    <t>MB 1986-229 – Aubière de maille 13 mm, haute de 99 tours (120-130 cm), garnie de bignets d'écorce tous les cinq chevalets et bordée tout autour d'une ralingue de chanvre. Les chevalets, longs de 11 à 12 cm, retiennent 10 mailles à la fois. Les plombs sont pincés sans être cousus. Pièce datant de l'Entre-deux-Guerres. Elle est en bon état malgré quelques déchirures. – Don de Robert Braillard, Gorgier (B. V.).</t>
  </si>
  <si>
    <t>1986-0230</t>
  </si>
  <si>
    <t>MB 1986-230</t>
  </si>
  <si>
    <t>Goujonnière</t>
  </si>
  <si>
    <t>MB 1986-230 – Fragment de goujonnière ou d’étole en toile de goujonnière, à usage spécial ou non achevée car elle est bordée de ralingues mais ne possède pas d'avant-garde. Maille 6 mm. Chevalets longs de 11,5 cm et portant 15 mailles. Bignets non paraffinés attachés tous les deux chevalets. Ralingues en chanvre ou en coton. Plombs pincés se touchant tous. Etat de neuf. – Don de Robert Braillard, Gorgier (B. V.).</t>
  </si>
  <si>
    <t>1986-0231</t>
  </si>
  <si>
    <t>MB 1986-231</t>
  </si>
  <si>
    <t>Berfou en chanvre</t>
  </si>
  <si>
    <t>MB 1986-231 – Berfou de maille 24 mm, filoché à la main en chanvre et à plat (couture latérale). Augmentation de 18 à 36 mailles au 11e tour. Le goléron compte trois côtes de réductions (dont une double du côté de la couture) sur neuf tours (entre les 34e et 43e tours) et encore quatre réductions au 44e tour, avant le golet qui s'ouvre au 45e. Il est tendu par quatre ficelles.  Les trois cercles sont télescopiques et mesurent respectivement 23, 28 et 33 cm de diamètre. Ils sont placés aux 13e, 23e et 33e tours. Un plomb est attaché au cercle du milieu. Pas de crosses. Engin en bon état, n'était un trou près du cercle médian. – Don de M. Jean-Blaise Perrenoud, Chez-le-Bart (B. V.).</t>
  </si>
  <si>
    <t>PERRENOUD Jean-Blaise</t>
  </si>
  <si>
    <t>1986-0232</t>
  </si>
  <si>
    <t>MB 1986-232</t>
  </si>
  <si>
    <t>Filet de fond en coton</t>
  </si>
  <si>
    <t>MB 1986-232 – Filet de fond en coton, de maille 33 mm, comptant 52 tours en hauteur. Son chalame est en chanvre garni de 66 bignets d'écorce (manque un bignet) attachés tous les 6 chevalets. Chevalets mesurant 18 cm de longueur. La vêtre, en sisal, est très torsadée et garnie de plombs pincés. Quelques grosses déchirures. – Don de M. Jean-Blaise Perrenoud, Chez-le-Bart (B. V.).</t>
  </si>
  <si>
    <t>Endommagé</t>
  </si>
  <si>
    <t>1986-0233</t>
  </si>
  <si>
    <t>MB 1986-233</t>
  </si>
  <si>
    <t>MB 1986-233 – Partie d'un tramail en chanvre de maille 28 mm et dont la nappe ou flue compte 79 tours. Les avant-gardes présentent des mailles de 20 cm et 7 tours. Le chalame est en chanvre garni de 50 begnets d'écorce, pour la plupart non paraffinés mais peints en jaune sur leur face supérieure. Ils sont attachés tous les cinq chevalets. Ces derniers sont longs de 20 cm et traversent 7 mailles chacun. Vêtre en crin portant des plombs uniquement roulés (à chaque maille des avant-gardes), du côté de la courte zie puis alternativement pincés et roulés à l'autre extrémité (où le filet est sectionné). Pas de ligatures, les plombs unissant seuls les trois rets superposés. Ce tramail, qui a appartenu à feu Jules Goncerut, date des années 1940. – Don de M. Charly Porchet, Yvonand (B. V.)</t>
  </si>
  <si>
    <t>des années 1940</t>
  </si>
  <si>
    <t>Fragment</t>
  </si>
  <si>
    <t>PORCHET Charly</t>
  </si>
  <si>
    <t>1986-0234</t>
  </si>
  <si>
    <t>MB 1986-234</t>
  </si>
  <si>
    <t>MB 1986-234 – Fragment de tramail identique au précédent MB 1986-233 n'était la présence de bignets intercalaires (bignets jaunes tous les 5 chevalets) et la nature de la vêtre, qui est en partie en crin, en partie en chanvre (ou en coton) du côté de l'unique zie. La vêtre porte des plombs alternativement pincés et roulés, sans ligatures. La zie, qui a été sectionnée, est nouée en son milieu – Même provenance que MB 1986-233.</t>
  </si>
  <si>
    <t>1986-0235</t>
  </si>
  <si>
    <t>MB 1986-235</t>
  </si>
  <si>
    <t>Rames croisantes</t>
  </si>
  <si>
    <t>MB 1986-235 – Une paire de rames croisantes utilisées vers 1950 à Yvonand pour manœuvrer une galère lors de la pose du grand filet, ce type d'embarcation étant mû à moteur jusque sur les lieux de pêche. Poignée en forme de T (manille). Longueur : 3,53 m. – Don de Charly Porchet,  Yvonand (B. V.).</t>
  </si>
  <si>
    <t>B5</t>
  </si>
  <si>
    <t>Extérieur</t>
  </si>
  <si>
    <t>Yvonand</t>
  </si>
  <si>
    <t>vers 1950</t>
  </si>
  <si>
    <t>Bateau</t>
  </si>
  <si>
    <t>1986-0236</t>
  </si>
  <si>
    <t>MB 1986-236</t>
  </si>
  <si>
    <t>MB 1986-236 – Fragment de grand filet. – Don de M. Charly Porchet, Yvonand (B. V.). – PAS RETROUVE</t>
  </si>
  <si>
    <t>Mémoire</t>
  </si>
  <si>
    <t>Sortir?</t>
  </si>
  <si>
    <t>1986-0237</t>
  </si>
  <si>
    <t>MB 1986-237</t>
  </si>
  <si>
    <t>MB 1986-237 – Cinq berfous filochés en spirale à la main et en chanvre, comptant 44 ou 45 tours de hauteur. Mailles de 21 mm, au nombre de 22 du 1er au 9e tour puis de 44 ensuite. Cercles de grandeur croissante (diamètres de 20 à 30 cm) cousus aux 12e, 22e et 32e tours. Goléron de 12 tours environ et comptant trois côtes. Présence de crosses. – Don de M. Alphonse Henry, Bevaix (B. V.).</t>
  </si>
  <si>
    <t>HENRY Alphonse</t>
  </si>
  <si>
    <t>1986-0238</t>
  </si>
  <si>
    <t>MB 1986-238</t>
  </si>
  <si>
    <t>Ancelar</t>
  </si>
  <si>
    <t>MB 1986-238 – Deux ancelars de grand filet en coton, de maille 83 mm, enroulés en échevettes sur leur bois. Le plus long des deux mesure 24,80 m et compte 325 mailles de hauteur. Il est bordé de deux ralingues moins épaisses que pour l'autre : celle du bas constitue directement les zies, tous les quatre ou cinq mètres. L'autre ancelar mesure 18,30 m et compte 400 mailles de hauteur. Ses ralingues sont identiques entre elles et assez grosses. Les zies, constituées d'une cordelette fine, sont rajoutées tous les 4,40 m environ (certaines manquent). – Don de M. Alphonse Henry, Bevaix (B. V.).</t>
  </si>
  <si>
    <t>1986-0239</t>
  </si>
  <si>
    <t>MB 1986-239</t>
  </si>
  <si>
    <t>Fil dormant synthétique</t>
  </si>
  <si>
    <t>MB 1986-239 – Fil flottant en monofil synthétique enroulé sur une bobine carrée dont l'axe se prolonge en poignée. Il porte des anneaux métalliques, servant à l'accrocher aux flotteurs (MB 86-242), et des liettes terminées par un hameçon simple. Ces hameçons sont piqués dans quatre liteaux de liège fixés à l'extérieur de la bobine, à l'opposé de la poignée. – Don de M. Alphonse Henry, Bevaix (B. V.).</t>
  </si>
  <si>
    <t>1986-0240</t>
  </si>
  <si>
    <t>MB 1986-240</t>
  </si>
  <si>
    <t>Fouène à six dents</t>
  </si>
  <si>
    <t>MB 1986-240 – Fouène à six dents pouvant pivoter sur sa douille, non emmanchée. L'une de ses faces porte une peinture dorée (apposée par le frère d'Alphonse Henry), mais il ne s'agit pas pour autant d’une pièce de fantaisie. – Don de M. Alphonse Henry (B. V.).</t>
  </si>
  <si>
    <t>1986-0241</t>
  </si>
  <si>
    <t>MB 1986-241</t>
  </si>
  <si>
    <t>Bet</t>
  </si>
  <si>
    <t>MB 1986-241 – Huit bets en bois longs de 29 cm et peints en gris. Cinq sont numérotés en noir «1», « 2 », « 3 », « 4 », « 6 », un marqué DEVANT et les deux derniers, plus étroits, ne portent pas d'inscription. – Don de M. Aphonse Henry, Bevaix (B. V.).</t>
  </si>
  <si>
    <t>B1 Tiroir 2</t>
  </si>
  <si>
    <t>1986-0242</t>
  </si>
  <si>
    <t>MB 1986-242</t>
  </si>
  <si>
    <t>Flotteurs pour le fil flottant</t>
  </si>
  <si>
    <t>MB 1986-242 – Cinq flotteurs pour le fil flottant (voir MB 86-239) formés par une baguette d'osier d'environ 1 m implantée dans un bloc de liège ; celle-là est gainée de plomb et pourvue d'un crochet à l'autre bout. Objets fragiles : deux sont cassés, dont seul persiste le liège. – Don de M. Alphonse Henry, Bevaix (B. V.).</t>
  </si>
  <si>
    <t>Vion</t>
  </si>
  <si>
    <t>1986-0244</t>
  </si>
  <si>
    <t>MB 1986-244</t>
  </si>
  <si>
    <t>MB 1986-244 – Idem que MB 1986-0243 n'était la forme, légèrement différente. Ce vion porte l’empreinte d'une marque à feu « J Henry ». – Idem.</t>
  </si>
  <si>
    <t>A 08h</t>
  </si>
  <si>
    <t>« J Henry »</t>
  </si>
  <si>
    <t>1986-0245</t>
  </si>
  <si>
    <t>MB 1986-245</t>
  </si>
  <si>
    <t>MB 1986-245 – Vion identique à MB 1986-0243.</t>
  </si>
  <si>
    <t>1986-0246</t>
  </si>
  <si>
    <t>MB 1986-246</t>
  </si>
  <si>
    <t>Filet étole de fond en coton</t>
  </si>
  <si>
    <t>MB 1986-246 – Filet soit étole de fond en coton. Maille 32 mm, 55 tours de hauteur dont deux tours de grossier en haut et en bas, bignets en bois ou en celluloïd tous les 5 chevalets. Ces derniers sont longs de 16 cm et portent 6 mailles. Chalame et vêtre en chanvre, le premier constituant les bords du filet. Plombs pincés sur la vêtre. Filet fusé. – Don de Lucien Braillard, Gorgier (B. V.).</t>
  </si>
  <si>
    <t>BRAILLARD Lucien</t>
  </si>
  <si>
    <t>1986-0247</t>
  </si>
  <si>
    <t>MB 1986-247</t>
  </si>
  <si>
    <t>MB 1986-247 – Filet de fond en coton : maille 31 mm, 55 tours de hauteur dont des tours de grossier en haut et en bas ; chalame de chanvre ; chevalets longs de 15 cm et traversant cinq mailles ; bignets en écorce, paraffinés ou non, ou en celluloïd attachés tous les cinq chevalets (95 bignets en tout) ; vêtre en chanvre ou en coton portant des plombs pincés à intervalles irréguliers (13, 14, 21, 22, 27 mailles...). Côtés bordés par le chalame, de chanvre (?) qui constitue également les zies. Filet fragile mais encore en bon état. – Don de Lucien Braillard, Clos-Dessous 3, 2023 Gorgier (17 décembre 1986 : B. V.).</t>
  </si>
  <si>
    <t>1986-0249</t>
  </si>
  <si>
    <t>MB 1986-249</t>
  </si>
  <si>
    <t>Bignet en aluminium</t>
  </si>
  <si>
    <t>MB 1986-249 – Cinq bignets en aluminium fabriqués par l'entreprise Achille Lambert à Chez-le-Bart vers 1904-1905. Quatre d'entre eux, longs de 83 mm, sont marqués FLOTTEUR LAMBERT sur leur face entièrement convexe et BREVETE SGDG sur l'autre qui est creusée d'un sillon longitudinal. Le cinquième, un peu plus grand, est cannelé transversalement sur sa face entièrement convexe. – Don de Lucien Braillard, Clos-Dessous 3, 2023 Gorgier (17.12.1986 : B. V.).</t>
  </si>
  <si>
    <t>"Bignets fabrication"
+ B1 Tiroir 2</t>
  </si>
  <si>
    <t>Chez-le-Bart</t>
  </si>
  <si>
    <t>vers 1904-1905</t>
  </si>
  <si>
    <t>FLOTTEUR LAMBERT
BREVETE SGDG</t>
  </si>
  <si>
    <t>1986-0250</t>
  </si>
  <si>
    <t>MB 1986-250</t>
  </si>
  <si>
    <t>Poinçon</t>
  </si>
  <si>
    <t>MB 1986-250 – Poinçon de fortune formé d'un simple clou fiché dans un bout d'échalas (l.=17,7 cm). – Don de Lucien Braillard, Gorgier (B. V.).</t>
  </si>
  <si>
    <t>1986-0251</t>
  </si>
  <si>
    <t>MB 1986-251</t>
  </si>
  <si>
    <t>Machine à lever les filets</t>
  </si>
  <si>
    <t>MB 1986-251 – Machine à lever les filets formée d'un tambour de 40 cm de diamètre mû par une manivelle placée perpendiculairement à son axe et dont le mouvement est transmis par un pignon actionnant une roue dentée. Cette machine est montée sur une planche longue de 140 cm. – Don de M. Lucien Braillard, Gorgier (B. V.).</t>
  </si>
  <si>
    <t>1986-0252</t>
  </si>
  <si>
    <t>MB 1986-252</t>
  </si>
  <si>
    <t>Motogodille</t>
  </si>
  <si>
    <t>MB 1986-252 – Motogodille hors-bord mesurant 212 cm de longueur dont 52 pour le moteur. Volant d'inertie servant également à la mise en marche, marqué EFTT, mesurant 29 cm de diamètre et comptant quatre trous. La partie électrique (magnéto) manque. Elle se trouvait près du volant. Corps du moteur (contenant le vilebrequin) en aluminium. Il comporte deux graisseurs. Le groupe cylindre-culasse, en fonte de bronze, est monobloc, ce qui donne à penser que ce moteur date d'avant la guerre de 1914 (il est parvenu à Chez-le-Bart après 1920 mais ses propriétaires le datent effectivement du tournant du siècle). Il porte une plaque marquée « G. TROUCHE / Passage Verdeau PARIS / MOTOGODILLE / Breveté S. G. D. G. / FRANCE &amp; ETRANGER ». Réservoir cylindrique, en partie en laiton dont le bouchon se prolonge en cylindre du côté intérieur pour permettre, retourné, de mesurer la quantité d'huile nécessaire à l'enrichissement du carburant contenu dans le réservoir. Carburateur en alliage de cuivre de marque Solex (indiquée sur l'écrou surmontant) et portant latéralement l'inscription « 26 MHD / 697425 ». L'absence de soupape indique qu'il s'agit d'un moteur deux temps. Pot d'échappent rapporté, secondairement raccordé au moteur par une pièce de bois intercalée, non fonctionnelle. Sa première partie est en aluminium, marquée « TRADE MARK / EVINRUD / DE-TACHABLE ROW-BOAT MOTOR » et, derrière, « A 45 R » ; présence d'une soupape d'échappement libre, en laiton, pour débrider le moteur. Silencieux cylindrique, en fer, disposé perpendiculairement à la première partie. L'hélice, en laiton, compte deux pales. Un tuyau métallique recourbé y capte l'eau qui est refoulée ensuite jusqu'à la culasse par un conduit en caoutchouc. L'engin pouvait être relevé à l'accostage grâce à un support pivotant, réglable au moyen d'une manivelle. Plusieurs éléments du moteur (robinet du carburant, support en aluminium du réservoir... ne semblent pas d'origine. – Don de M. Lucien Braillard, Gorgier (B. V.)</t>
  </si>
  <si>
    <t>avant la guerre de 1914</t>
  </si>
  <si>
    <t>1987-0022</t>
  </si>
  <si>
    <t>MB 1987-22</t>
  </si>
  <si>
    <t>Caisse à fil dormant</t>
  </si>
  <si>
    <t>MB 1987-22 – Caisse avec fil dormant datant d'environ 1930. Il s’agit d’une ancienne caisse à savon de 48 x 44 x 25 cm pourvue de deux poignées latérales. Elle est garnie intérieurement et à 2-3 cm du bord, d'un liteau de liège dans lequel sont piqués 393 hameçons simples, gauchis et reliés par des liettes à une ficelle-mère en chanvre. Le fil entassé dans la caisse serait composé de quatre ficelles-mère mises bout à bout. Les liettes comptent deux fils torsadés et sont espacées de trois brasses. Les nœuds d'une partie des hameçons sont peints en orange, contre la rouille. – Don de M. Edmond Henry, Cortaillod (B. V.).</t>
  </si>
  <si>
    <t>environ 1930</t>
  </si>
  <si>
    <t>HENRY Edmond</t>
  </si>
  <si>
    <t>1987-0024</t>
  </si>
  <si>
    <t>MB 1987-24</t>
  </si>
  <si>
    <t>Macon</t>
  </si>
  <si>
    <t>MB 1987-24 – Macon de grand filet (semblable à MB 87-25). Pièce de bois longue de 40 cm, encochée à 3,5-4 cm de ses extrémités pour supporter trois cordelettes tressées, en nylon, qui forment un feston long de 63 cm auquel sont assujettis huit faisceaux d'une douzaine de fils grossiers (respectivement quatorze aux extrémités) filochés entre eux pour former les mailles de la manchette (mailles 90). Deux cordelettes s'ajoutent aux précédentes pour constituer les ralingues. Deux zies pendent latéralement pour recevoir les pierres. Au milieu du marcon se trouve une encoche où est appliquée la corde de traction. – Don de MM. Pierre et Samuel Arm, Sauges-près-Saint-Aubin (B. V.).</t>
  </si>
  <si>
    <t>ARM Pierre et Samuel</t>
  </si>
  <si>
    <t>1987-0025</t>
  </si>
  <si>
    <t>MB 1987-25</t>
  </si>
  <si>
    <t>MB 1987-25 et 1987-25 bis – Paire de macons identique entre eux. – Don de MM. Pierre et Samuel Arm, Sauges-près-Saint-Aubin (février 1987 : B. V.).</t>
  </si>
  <si>
    <t>A 04h</t>
  </si>
  <si>
    <t>1987-0026</t>
  </si>
  <si>
    <t>MB 1987-26</t>
  </si>
  <si>
    <t>Corde</t>
  </si>
  <si>
    <t>MB 1987-26 – Corde de grand filet longue de 73 m et faite de vieux chalames torsadés. Les chiffons de couleur qui s'y trouvent incorporés servaient de marques pour permettre un retrait symétrique des deux bras. – Don de MM. Pierre et Samuel Arm, Sauges-près-Saint-Aubin.</t>
  </si>
  <si>
    <t>1987-0027</t>
  </si>
  <si>
    <t>MB 1987-27</t>
  </si>
  <si>
    <t>Dévidoir</t>
  </si>
  <si>
    <t>MB 1987-27 – Dévidoir composé d'un trépied fait d'une enfourchure de prunier renversée. Il présente un pivot portant une croix rotative percée de trous destinés à recevoir des chevilles. On y posait les écheveaux de chanvre à dévider pour la pêche au fil dormant. – Don de M. Lucien Collomb, Portalban.</t>
  </si>
  <si>
    <t>COLLOMB Lucien</t>
  </si>
  <si>
    <t>Fil dormant en échevettes</t>
  </si>
  <si>
    <t>1987-0029</t>
  </si>
  <si>
    <t>MB 1987-29</t>
  </si>
  <si>
    <t>MB 1987-29 – Fil dormant rangé en échevettes, identique au précédent MB 1987-28. – Don de M. Lucien Collomb, Portalban (B. V.).</t>
  </si>
  <si>
    <t>1987-0030</t>
  </si>
  <si>
    <t>MB 1987-30</t>
  </si>
  <si>
    <t>MB 1987-30 – Caisse avec fil dormant de 60 x 35 x 22 cm pourvue d'une poignée de tiroir à un bout et garnie intérieurement d'un liteau de liège à moins d'un centimètre du bord, liteau dans lequel sont piqués 296 hameçons simples, légèrement gauchis et reliés par des liettes à une ficelle mère en chanvre, entassée à l'intérieur. Les liettes comptent trois brins. – Don de M. Lucien Collomb, Portalban (février 1987: B. V.).</t>
  </si>
  <si>
    <t>1987-0031</t>
  </si>
  <si>
    <t>MB 1987-31</t>
  </si>
  <si>
    <t>Botte-chauque</t>
  </si>
  <si>
    <t>MB 1987-31 – Une paire de bottes-chauques à semelle en bois garnie de caoutchouc et à tige en cuir. Elles ont été portées jusque dans les années 1950 par feu Roger Arm. N°45 marqué au talon. – Don de Mme Ida Arm, veuve de Roger Arm, Cheyres (B. V.). – OBJETS DISPARUS (prêté et jamais rendu…)</t>
  </si>
  <si>
    <t>jusque dans les années 1950</t>
  </si>
  <si>
    <t>ARM Ida</t>
  </si>
  <si>
    <t>1987-0032</t>
  </si>
  <si>
    <t>MB 1987-32</t>
  </si>
  <si>
    <t>MB 1987-32 – Fil dormant rangé en échevettes sur un bois (marqué Maurice Droz), tel qu'il a été relevé par feu Roger Arm. La ficelle-mère de cet engin est en chanvre et les liettes en monofil. – Don de Mme Ida Arm, veuve de Roger Arm, Cheyres (B. V.).</t>
  </si>
  <si>
    <t>1987-0033</t>
  </si>
  <si>
    <t>MB 1987-33</t>
  </si>
  <si>
    <t>Fil en échevettes</t>
  </si>
  <si>
    <t>MB 1987-33 – Fil rangé en échevettes, identique au précédent MB 1987-32. – Don de Mme Ida Arm, veuve de Roger Arm, Cheyres (B. V.).</t>
  </si>
  <si>
    <t>1987-0034</t>
  </si>
  <si>
    <t>MB 1987-34</t>
  </si>
  <si>
    <t>MB 1987-34 – Goujonnière de maille 6 mm, incomplète puisque coupée à 21,5 m de son extrémité. Chalame de chanvre portant des bignets non paraffinés tous les 52,5 cm environ, soit tous les cinq chevalets. Ces derniers mesurent en moyenne 10,5 cm de longueur, traversent 17 mailles chacun et sont constitués par un fil double. L'avant-garde, haute de 40 cm, compte deux tours et est assujettie directement au chalame et à la vêtre. Cette dernière est en crin. A intervalles de 10,5 cm, un fil parallèle traverse 17 mailles à la fois. Il y est attaché si bien qu’il n'y a donc pas de festons. Dans chaque intervalle, est roulé un plomb. Dans les quatre derniers mètres avant la coupure, on a encore intercalé, tous les 5 plombs, de petites sphères percées, du même métal. Le début de la goujonnière est fermé et bordé par la vêtre. – Don de Mme Ida Arm, veuve de Roger Arm, Cheyres (B. V.).</t>
  </si>
  <si>
    <t>A 10h</t>
  </si>
  <si>
    <t>1987-0035</t>
  </si>
  <si>
    <t>MB 1987-35</t>
  </si>
  <si>
    <t>Polet de lève</t>
  </si>
  <si>
    <t>MB 1987-35 – Polet de lève, composé d'une croix pliable en planches (diamètre 100 cm). Ces dernières portent des restes de peinture verte. Elles sont solidarisées en leur milieu par un pivot métallique. A 10 cm du pivot sont percés des trous qui coïncident entre eux quand la croix est ouverte pour laisser passer la hampe d'un drapeau (l. = 163 cm). Ce drapeau est jaune et surmonte un petit fanion noir. – Don de Mme Ida Arm, veuve de Roger Arm, Cheyres (B. V.).</t>
  </si>
  <si>
    <t>1987-0036</t>
  </si>
  <si>
    <t>MB 1987-36</t>
  </si>
  <si>
    <t>Etevau</t>
  </si>
  <si>
    <t>MB 1987-36 – Une paire d'étevaux à semelle en bois longue de 30 cm et garnie de caoutchouc profilé de couleur brique ; tige en cuir. Ces chaussures ont été achetées en 1939. – Don de M. Charles Bonny, Chevroux (B. V.). – OBJETS DISPARUS (prêté et jamais rendu…)</t>
  </si>
  <si>
    <t>BONNY Charles</t>
  </si>
  <si>
    <t>1987-0111</t>
  </si>
  <si>
    <t>MB 1987-111</t>
  </si>
  <si>
    <t>MB 1987-111 – Six berfous (longueur intérieure environ 52 cm) en toile manufacturée de maille 20 mm, comportant un goléron à quatre côtes constituées par une couture (et non par des réductions) et pourvu d'une fermeture à lacet. Pas de crosses. Les cercles sont de diamètre décroissant (entre 28 et 22 cm environ). Le plus petit, à la base, est marqué de peinture rouge ou verte. Etat de conservation parfait. – Don de M. Jean-Pierre Gessler, anciennement à l'Hôtel des Platanes, Chez-le-Bart (par M. Jean-Louis Wyss, Chez-le-Bart).</t>
  </si>
  <si>
    <t>GESSLER Jean-Pierre</t>
  </si>
  <si>
    <t>Concise</t>
  </si>
  <si>
    <t>1991-0001</t>
  </si>
  <si>
    <t>MB 1991-01</t>
  </si>
  <si>
    <t>Filet étole de fond en nylon</t>
  </si>
  <si>
    <t>MB 1991-01 – Filet soit étole de fond en nylon de maille 32 mm. Son chalame de chanvre est garni de 51 bignets, quelques-uns en celluloïd et le reste en écorce paraffinée, attachés alternativement à intervalles de dix et de cinq chevalets. Deux bignets, marqués « 32 » au feu, sont peints en rouge. Les chevalets mesurent 16-17 cm et portent six mailles. La hauteur de la toile est de 54 tours. La vêtre est en mèche de coton (?) garnie de plombs pincés et attachés toutes les 22 mailles environ. Nombreux trous. – Don de M. Edmond Henry, Les Tuilières, Cortaillod-Bevaix (B. V.).</t>
  </si>
  <si>
    <t>1991-0002</t>
  </si>
  <si>
    <t>MB 1991-02</t>
  </si>
  <si>
    <t>MB 1991-02 – Filet soit étole de fond en nylon de maille 28 mm (bondelière). Son chalame de chanvre est garni de bignets en celluloïd (noirs sauf un brun) et de bignets d'écorce paraffinés dont deux peints en rouge portant, pyrogravé, le nombre « 28 ». Les cinquante-cinq bignets sont placés alternativement à 10 et 5 chevalets d'intervalle. Ces derniers mesurent 15 cm et portent six mailles. La toile compte 65 tours de hauteur (soit 1,80 m au total pour le filet). La vêtre en chanvre est garnie de plombs pincés et attachés toutes les 31 mailles. – Don de M. Edmond Henry, Les Tuilières, Cortaillod -Bevaix) (B.V.).</t>
  </si>
  <si>
    <t>1991-0003</t>
  </si>
  <si>
    <t>MB 1991-03</t>
  </si>
  <si>
    <t>MB 1991-03 – Six berfous fabriqués vers 1940 par feu André Kraft, de Chevroux, qui s'en servait, demi-immergés, à l'entrée de la baie d'Ostende à l'attention du brochet (goléron dans l'eau). Ils mesurent 135 cm de longueur intérieurement. Ils comportent trois cercles ellipsoïdaux identiques, en bois pelé, mesurant environ 65-70 cm sur 50-55 cm. Ils sont flanqués de deux crosses, vraisemblablement en coudrier, longues de 1,85 m environ (souvent cassées). Toile filochée en chanvre fin, de maille 6 cm, sur 36 tours de 52 mailles. Le cul compte 30 mailles au 1er tour, 40 du 2e au 4e et 52 dès le 5e. Le goléron compte 52 mailles au 30e tour, 40 du 31e au 34e, 30 aux 35e et 36e). Les cercles sont cousus aux 10e, 18e et 26e tours. L'ouverture intérieure du goléron (golet) est renforcée par un cordon qui se prolonge en deux attaches qui l'assujettissent au premier cercle. Ces berfous sont en mauvais état. – Don de M. Charles-André Kraft, Bienne, dont le père était pêcheur à Chevroux (B. V.).</t>
  </si>
  <si>
    <t>Chevroux</t>
  </si>
  <si>
    <t>KRAFT Charles-André</t>
  </si>
  <si>
    <t>Moule en bois</t>
  </si>
  <si>
    <t>1991-0005</t>
  </si>
  <si>
    <t>MB 1991-05</t>
  </si>
  <si>
    <t>MB 1991-05 – Moule en bois dur taillé au couteau et non encore poncé, long de 15 mm, de section oblongue (33x16 mm et environ 10 cm de circonférence). – Don de M. Charles-André Kraft, Bienne, dont le père était pêcheur à Chevroux (B. V.).</t>
  </si>
  <si>
    <t>"Moules / poinçons"</t>
  </si>
  <si>
    <t>1991-0006</t>
  </si>
  <si>
    <t>MB 1991-06</t>
  </si>
  <si>
    <t>MB 1991-06 – Tramail en chanvre de maille 50 mm. Chalame en chanvre garni de 100 bignets d'écorce non paraffinés à raison d'un bignet tous les trois chevillons/chevalets. Ces derniers mesurent 20 cm de longueur et portent quatre mailles. La flue compte 36 tours de hauteur. La longueur totale est environ 55 m. Les avant-gardes, de maille 20 cm, comptent cinq tours de hauteur. La vêtre est en chalame autour duquel les plombs sont roulés puis aplatis (sans autre ligature), à raison d'un plomb par maille d'avant-garde ou quatre mailles de flue. – Don de Mme France Chappuis, Hauterive, fille de Bernard Baudois, pêcheur, auquel ce tramail a appartenu (B. V.).</t>
  </si>
  <si>
    <t>CHAPPUIS France</t>
  </si>
  <si>
    <t>Soliveau en liège</t>
  </si>
  <si>
    <t>1991-0011</t>
  </si>
  <si>
    <t>MB 1991-11</t>
  </si>
  <si>
    <t>Aiguillette en bambou</t>
  </si>
  <si>
    <t>MB 1991-11 – Aiguillette à un ardillon et un chas, en bambou probablement (longueur 20,5 cm). – Don de Mme F. Chappuis-Baudois, Hauterive (B. V.).</t>
  </si>
  <si>
    <t>"Aiguillettes / navettes"</t>
  </si>
  <si>
    <t>Bobine</t>
  </si>
  <si>
    <t>1991-0014</t>
  </si>
  <si>
    <t>MB 1991-14</t>
  </si>
  <si>
    <t>Berfou - toile</t>
  </si>
  <si>
    <t>MB 1991-14 – Environ treize tours de la toile d’un berfou de maille 20 mm, filochée en spirale sur une boucle de ficelle. – Don de Mme France Chappuis, Hauterive, fille de Bernard Baudois (B. V.).</t>
  </si>
  <si>
    <t>Carton cordes + textiles</t>
  </si>
  <si>
    <t>Mèche plombée</t>
  </si>
  <si>
    <t>Lest</t>
  </si>
  <si>
    <t>1991-0016</t>
  </si>
  <si>
    <t>MB 1991-16</t>
  </si>
  <si>
    <t>Fil nylon</t>
  </si>
  <si>
    <t>MB 1991-16 – Sept échantillons de nylon, dont certains manquent, noués à un carton : 1,5 à 4 mm de diamètre. – Don de Mme France Chappuis, Hauterive, fille de Bernard Baudois (B. V.).</t>
  </si>
  <si>
    <t>1991-0017</t>
  </si>
  <si>
    <t>MB 1991-17</t>
  </si>
  <si>
    <t>Berfou en  toile</t>
  </si>
  <si>
    <t>MB 1991-17 – Deux berfous semblables à ceux décrits sous MB 86-3 (longueur intérieure 60 et 61 cm). – Don de Mme France Chappuis, Hauterive, fille de Bernard Baudois (B. V.).</t>
  </si>
  <si>
    <t>1991-0018</t>
  </si>
  <si>
    <t>MB 1991-18</t>
  </si>
  <si>
    <t>MB 1991-18 – Berfou en chanvre filoché à la main en spirale, de maille 19 mm. Augmentation au 10e tour de 24 à 48 mailles. Cercles au 15e, 25e et 34e tours. Goléron à trois côtes se terminant au 48e tour et soutenu par trois fils attachés près du cul qui est noué. Retrait du poisson par le goléron. Le diamètre des cercles décroît légèrement (26,2 à 23,5 environ), ce qui ne permet pourtant pas d'emboîter ces derniers. Absence de crosses. Pièce usagée mais encore saine. – Don de Mme France Chappuis, Hauterive, fille de Bernard Baudois (B. V.).</t>
  </si>
  <si>
    <t>1991-0019</t>
  </si>
  <si>
    <t>MB 1991-19</t>
  </si>
  <si>
    <t>MB 1991-19 – Berfou en toile manufacturée cylindrique, appartenant au type décrit sous MB 1986-03, mais sans crosses ni lacet au cul. – Don de Mme France Chappuis, Hauterive, fille de Bernard Baudois (B. V.).</t>
  </si>
  <si>
    <t>Bignet en écorce</t>
  </si>
  <si>
    <t>1991-0022</t>
  </si>
  <si>
    <t>MB 1991-22</t>
  </si>
  <si>
    <t>MB 1991-22 – Treize berfous-nasses semblables à MB 1986-04 : maille 40 mm, 45 tours de hauteur, des cercles métalliques aux 10 ou 11e, 21e et 32e ou 33e tours, passage de 30 à 60 mailles au huitième tour, présence de quatre côtes de réduction dans le goléron, sur 11 tours. Les cercles sont parfois comprimés latéralement tous dans le même sens. Le nom de "B[ernar]d BAUDOIS" est marqué au feu sur une planchette, en fait un morceau de bet, ou peint sur un bignet de celluloïd. Les crosses sont pelées. – Don de Mme France Chappuis-Baudois, Hauterive (B. V.).</t>
  </si>
  <si>
    <t>1991-0024</t>
  </si>
  <si>
    <t>MB 1991-24</t>
  </si>
  <si>
    <t>MB 1991-24 – Dix à quinze mètres de toile manufacturée en gros fil pour les berfous du type MB 1986-03 comptant 36 tours de largeur sur la partie cylindrique du piège (le goléron était filoché à la main).  – Don de Mme France Chappuis-Baudois, Hauterive (B. V.).</t>
  </si>
  <si>
    <t>1991-0025</t>
  </si>
  <si>
    <t>MB 1991-25</t>
  </si>
  <si>
    <t>Berfou nasse - toile</t>
  </si>
  <si>
    <t>MB 1991-25 – Deux toiles de berfous-nasses du type MB 1986-04, non montées. – Don de Mme France Chappuis, Hauterive, fille de Bernard Baudois, pêcheur (B. V.).</t>
  </si>
  <si>
    <t>1991-0026</t>
  </si>
  <si>
    <t>MB 1991-26</t>
  </si>
  <si>
    <t>Filet monofil</t>
  </si>
  <si>
    <t>MB 1991-26 – Filet de maille 28 mm, en monofil, dont plusieurs parties ont été remplacées sur toute la hauteur par une toile bleutée saine, le reste étant dégradé. Cinquante-neuf tours de hauteur, les fils du premier et du dernier tours étant doubles. Chevalets longs de 15 cm et portant 6 mailles. Bignets en celluloïd placés alternativement toutes les six et les douze ansettes=chevalets. Longueur totale d’environ 55 m. Zies longues de 120 et 130 cm. Chalame de chanvre, vêtre en crin.  – Don de Mme France Chappuis, Hauterive, fille de Bernard Baudois, pêcheur (B. V.).</t>
  </si>
  <si>
    <t>1991-0027</t>
  </si>
  <si>
    <t>MB 1991-27</t>
  </si>
  <si>
    <t>MB 1991-27 – Filet en monofil de maille 43 mm. Chalame de chanvre non vitriolé. Chevalets longs de 14 cm soutenant quatre mailles à la fois. Bignets en écorce. 35 tours de hauteur plus un tour de couture avec la vêtre, en coton. Cette dernière est en partie en chanvre torsadé, en partie en coton tressé. La longueur totale est d’une septantaine de mètres.  – Don de Mme France Chappuis, Hauterive, fille de Bernard Baudois, pêcheur (B. V.).</t>
  </si>
  <si>
    <t xml:space="preserve">B1 Tiroir 1 </t>
  </si>
  <si>
    <t>1991-0028</t>
  </si>
  <si>
    <t>MB 1991-28</t>
  </si>
  <si>
    <t>MB 1991-28 – Aiguillette en bois brun à un ardillon et un chas, ainsi qu'une fourchette à l'autre extrémité. Longueur 145 mm. – Don de Mme F. Chappuis-Baudois, Hauterive (B. V.).</t>
  </si>
  <si>
    <t>1991-0029</t>
  </si>
  <si>
    <t>MB 1991-29</t>
  </si>
  <si>
    <t>MB 1991-29 – Aiguillette du même type que MB 1991-28 mais en bois plus clair. Longueur 173 mm.– Don de Mme F. Chappuis-Baudois, Hauterive (B. V.).</t>
  </si>
  <si>
    <t>1991-0030</t>
  </si>
  <si>
    <t>MB 1991-30</t>
  </si>
  <si>
    <t>MB 1991-30 – Berfou en chanvre, de maille 32 mm, cerclé de bois rouge (cornouiller sanguin) non écorcé, avec des crosses de même nature. Longueur intérieure : 121 cm. Les trois cercles, légèrement comprimés, sont de diamètre croissant depuis le cul (41-43 cm). Ils sont cousus aux 14e, 28e et 42e tours. La toile n'est pas filochée en spirale, cependant aucune couture latérale n'est visible. La toile passe de 35 à 66 mailles entre les 5e et 6e tours, de 66 à 53 mailles entre les 44e et le 45e tour (cela en mangeant une maille sur six), de 53 à 43 entre les 48e et 49e tours (en mangeant une maille sur cinq ou six), de 43 à 36 mailles entre les 52e et 53e tours (en mangeant une maille sur six, sauf une fois, sur dix), puis de 36 à 29 mailles entre les 55e et 56e tours (en mangeant une maille sur cinq ou six) et enfin de 29 à 22 mailles entre les 58e et 59e tours (en mangeant une maille sur quatre ou cinq), pour finir au 60e tour avec 22 mailles montées sur une cordelette. Cette dernière aboutit au premier cercle par deux ficelles. L’embouchure=golet compte deux fois onze mailles). Ce berfou est tendu en introduisant l'extrémité fourchue des crosses à chaque « bout » du cercle antérieur, qui, comme les deux autres cercles, est légèrement comprimé. Le piège est posé sur une face large : l'orifice du goléron est alors vertical. Une planchette marquée au feu « R. Kraft » est attachée au cercle antérieur, de même que quatre plombs marqués respectivement « 22 », « 33 », « 33 » et « 54 » d'un côté et « V » de l'autre. – Don de Robert Kraft, 1545 Chevroux (12 avril 1990 : B. V. et M. G.).</t>
  </si>
  <si>
    <t>A 09h</t>
  </si>
  <si>
    <t>KRAFT Robert</t>
  </si>
  <si>
    <t>1991-0032</t>
  </si>
  <si>
    <t>MB 1991-32</t>
  </si>
  <si>
    <t>MB 1991-32 – Deux berfous-nasses en chanvre, de maille 30 mm, de 66 tours non spiralés dont 20 pour le goléron (pas de couture latérale). Passage de 36 à 70 mailles entre les 7e et 8e tours. Réductions toutes les cinq mailles environ aux 51e, 55e, 59e et 62e tours, toutes les quatre mailles au 65e tour. Vingt mailles au golet (tenu par deux ficelles). Cercles en bois rouge aux 14 e, 30e et 46e tours. Ce berfou a été confectionné à Chevroux vers 1945. – Don de M. Gaston Droz, Saint-Blaise (février 1987 : B. V.).</t>
  </si>
  <si>
    <t>vers 1945</t>
  </si>
  <si>
    <t>DROZ Gaston</t>
  </si>
  <si>
    <t>1991-0033</t>
  </si>
  <si>
    <t>MB 1991-33</t>
  </si>
  <si>
    <t>Vivier flottant</t>
  </si>
  <si>
    <t>MB 1991-33 – Un vivier flottant, de traîneur probablement, mesurant 1,90 m de longueur totale, dont 1 m pour le vivier proprement dit, qui est rectangulaire et mesure 48 cm de largeur. Il est fuselé et ouvert à l'avant. Le couvercle est formé de trois planches dont celle du milieu peut s'ouvrir au moyen de deux charnières. – Don de M. Gaston Droz, Saint-Blaise (février 1987 : B. V.)</t>
  </si>
  <si>
    <t>1991-0034</t>
  </si>
  <si>
    <t>MB 1991-34</t>
  </si>
  <si>
    <t>Tendieu ou servante</t>
  </si>
  <si>
    <t>MB 1991-34 – Un tendieu ou servante long de 2,22 m et creusé de trois encoches horizontales en son sommet pour recevoir les bois des filets, bois qui sont retenus au moyen d'un petit levier retombant. – Don de M. Gaston Droz, Saint-Blaise (février 1987 probablement).</t>
  </si>
  <si>
    <t>1991-0035</t>
  </si>
  <si>
    <t>MB 1991-35</t>
  </si>
  <si>
    <t>Balance romaine</t>
  </si>
  <si>
    <t>MB 1991-35 – Balance romaine marquée DESCHAMPS sur le fléau et les poids. Elle comprend : 1° un plateau de 54 x 48 cm avec crochet ; 2° un fléau de 92 cm de longueur étalonné jusqu'à 230 kg avec un poinçon de 1861 aux armes de Genève (?) (aigle et clef), sa suspente et, pour le plateau, son crochet articulés ; 3° un poids de 108 mm de diamètre à la base et 115 mm de hauteur à crochet articulé ; 4° un autre poids à crochet marqué « HECTOG 1861 » mesurant 14,5 cm de longueur en tout. – Don de Mme France Chappuis, Hauterive, fille de feu Bernard Baudois, pêcheur à Hauterive auquel cette balance a appartenu (B. V.).</t>
  </si>
  <si>
    <t>DESCHAMPS</t>
  </si>
  <si>
    <t>1991-0036</t>
  </si>
  <si>
    <t>MB 1991-36</t>
  </si>
  <si>
    <t>Botte</t>
  </si>
  <si>
    <t>MB 1991-36 – Une paire de bottes à semelle en bois et profil de caoutchouc ainsi que la tige. Hauteur 41 cm. – Don de Mme France Chappuis, Hauterive, fille de feu Bernard Baudois, pêcheur à Hauterive (B. V.).</t>
  </si>
  <si>
    <t>1991-0038</t>
  </si>
  <si>
    <t>MB 1991-38</t>
  </si>
  <si>
    <t>Filet nylon</t>
  </si>
  <si>
    <t>MB 1991-38 – Un filet en nylon de maille 29 mm (30 mm selon l'indication peinte sur le premier bignet), 60 tours de hauteur et 67 ansettes de 16 cm portant six mailles chacune. Chalame de chanvre garni de bignets en écorce et en celluloïd toutes les six ansettes. Vêtre en chanvre garnie de plombs pincés. Toile passablement trouée. – Don de Mme France Chappuis, Hauterive (B. V.).</t>
  </si>
  <si>
    <t>1991-0039</t>
  </si>
  <si>
    <t>MB 1991-39</t>
  </si>
  <si>
    <t>MB 1991-39 – Filet tout à fait semblable au précédent MB 1991-38 mais garni de mèche plombée en bas.– Don de Mme France Chappuis, Hauterive (B. V.).</t>
  </si>
  <si>
    <t>1991-0040</t>
  </si>
  <si>
    <t>MB 1991-40</t>
  </si>
  <si>
    <t>MB 1991-40 – Mâcon (probablement) cylindrique-aplati, long de 436 mm et pourvu d'encoches à un peu plus de 3 cm de ses extrémités. – Don de Mme France Chappuis, Hauterive (B. V.).</t>
  </si>
  <si>
    <t>1991-0042</t>
  </si>
  <si>
    <t>MB 1991-42</t>
  </si>
  <si>
    <t>Outils du Néolithique</t>
  </si>
  <si>
    <t>MB 1991-42 – Une petite collection d'objets du Néolithique et du Bronze final trouvés à Champréveyres par Bernard Baudois (décédé en 1990). Elle comprend : 1° Une petite hache ou herminette en pierre polie vert-noir à bords rugueux (46x32x12 mm) : MB 91-42a. - 2° Un lissoir en os brun (52x18x6 mm) : MB 91-42b. - 3° Un lissoir étroit de même matière (58x10x6 mm) : MB 91-42c. - 4° Un poinçon en os (66x6x4 mm) : MB 91-42d. - 5° Un perçoir (?) en os avec résidus de colle de bouleau (?) (65x7x5 mm) : MB 91-42e. - 6° Un poinçon cylindrique en bois animal avec traces de colle (61x7 mm) : MB 91-42f. - 7° Un second poinçon semblable au précédent (61x7 mm), mais sans traces de colle : MB 91-42g. - 8° Un petit poinçon toujours semblable (42x5 mm) : MB 91-42h. - 9° Une anse de tasse évasée évasé (16 mm de diamètre intérieur) : MB 91-42j. - 10° Une anse de tasse cylindrique (diamètre intérieur : 13x15 mm) : MB 91-42k. - 11° Un petit poinçon en os semblable au premier (47x2 mm) : MB 91-42l. – Don de Mme France Chappuis, fille de Bernard Baudois, Hauterive (B. V.).</t>
  </si>
  <si>
    <t>Champréveyres</t>
  </si>
  <si>
    <t>Néolithique Bronze final</t>
  </si>
  <si>
    <t>Moufle</t>
  </si>
  <si>
    <t>Corne de brume</t>
  </si>
  <si>
    <t>1991-0045</t>
  </si>
  <si>
    <t>MB 1991-45</t>
  </si>
  <si>
    <t>MB 1991-45 – Botte-chauque ou étevau en cuir à semelle entièrement en bois (pied droit). Semelle : 30 cm de longueur ; hauteur : 41 cm. – Don de Mme France Chappuis-Baudois (B. V.). – OBJETS DISPARUS (prêté et jamais rendu…)</t>
  </si>
  <si>
    <t>1991-0046</t>
  </si>
  <si>
    <t>MB 1991-46</t>
  </si>
  <si>
    <t>Ancre à quatre becs</t>
  </si>
  <si>
    <t>MB 1991-0046 – Ancre à quatre becs, massive. Longueur 34,5 cm. Elle est formée par une tige métallique pliée en deux pour former un œillet et dont chaque branche est redressée en bec. Contre la hampe sont soudés deux autres becs. – Don de Mme France Chappuis, 36, ch. de l'Abbaye, 2068 Hauterive (avril 1990 : B. V.).</t>
  </si>
  <si>
    <t>1991-0048</t>
  </si>
  <si>
    <t>MB 1991-48</t>
  </si>
  <si>
    <t>MB 1991-48 – Petite caisse à poisson défraîchie et abîmée : 30x30x16 cm. – Don de Mme F. Chappuis, Hauterive (B. V.).</t>
  </si>
  <si>
    <t>1991-0049</t>
  </si>
  <si>
    <t>MB 1991-49</t>
  </si>
  <si>
    <t>MB 1991-49 – Fils dormants rangés en échevettes et par poignées sur un bois. L'un possède des liettes en nylon de 60 cm tous les 4 m ou un peu plus, l'autre des liettes de 65 cm en fibres végétales tous les 4,70-4,80 m. Ils sont passablement emmêlés. – Don de Mme F. Chappuis-Baudois, Hauterive (B. V.). – OBJET probablement ELIMINE</t>
  </si>
  <si>
    <t>1991-0051</t>
  </si>
  <si>
    <t>MB 1991-51</t>
  </si>
  <si>
    <t>Thèse de doctorat d’André JEANNERET</t>
  </si>
  <si>
    <t>MB 1991-51 – Thèse de doctorat d’André JEANNERET intitulée La Pêche et les Pêcheurs du Lac de Neuchâtel, 1967 (306 pp) dédicacée par l'auteur à Bernard Baudois et assortie de cinq lettres et d'une circulaire signées. – Don de Mme F. Chappuis-Baudois, Hauterive (B. V.).</t>
  </si>
  <si>
    <t>Bibliothèque</t>
  </si>
  <si>
    <t>1991-0054</t>
  </si>
  <si>
    <t>MB 1991-54</t>
  </si>
  <si>
    <t>Racloir à écailler</t>
  </si>
  <si>
    <t>MB 1991-54 – Racloir à écailler en métal formé d'un manche en boucle aplatie et d'une palette à crampons. – Don de Mme F. Chappuis Baudois, Hauterive.</t>
  </si>
  <si>
    <t>1991-0056</t>
  </si>
  <si>
    <t>MB 1991-56</t>
  </si>
  <si>
    <t>MB 1991-56 – Aiguillette en bois à deux fourchettes (l. = 218 mm). – Don de Mme F. Chappuis-Baudois, Hauterive (B. V.).</t>
  </si>
  <si>
    <t>1991-0057</t>
  </si>
  <si>
    <t>MB 1991-57</t>
  </si>
  <si>
    <t>MB 1991-57 – Aiguillette en bois à deux fourchettes (l. = 252 mm). – Don de Mme F. Chappuis-Baudois, Hauterive (B. V.).</t>
  </si>
  <si>
    <t>1991-0058</t>
  </si>
  <si>
    <t>MB 1991-58</t>
  </si>
  <si>
    <t>MB 1991-58 – Aiguillette en bois (probablement fayard) à un ardillon, un chas et une fourchette (l. = 16 cm). – Don de Mme F. Chappuis-Baudois, Hauterive (B. V.).</t>
  </si>
  <si>
    <t>1991-0059</t>
  </si>
  <si>
    <t>MB 1991-59</t>
  </si>
  <si>
    <t>Aiguillette en plastique</t>
  </si>
  <si>
    <t>MB 1991-59 – Aiguillette large en plastique blanc de 20 cm de longueur à un ardillon et une fourchette. – Don de Mme F. Chappuis-Baudois, Hauterive (B. V.).</t>
  </si>
  <si>
    <t>1991-0060</t>
  </si>
  <si>
    <t>MB 1991-60</t>
  </si>
  <si>
    <t>MB 1991-60 – Petite aiguillette en plastique noir, à deux fourchettes, de 147 mm de longueur. – Don de Mme F. Chappuis-Baudois, Hauterive (B. V.).</t>
  </si>
  <si>
    <t>1991-0062</t>
  </si>
  <si>
    <t>MB 1991-62</t>
  </si>
  <si>
    <t>MB 1991-62 – Trois bets ellipsoïdaux de 21 sur 29 cm environ présentant deux trous à environ 4 cm du bord sur un petit et sur un grand côté, peints de différentes couleurs en plusieurs couches successives. – Don de MM. Pierre et Samuel Arm, Sauges près Saint-Aubin  (février 1987 : B. V.).</t>
  </si>
  <si>
    <t>Galet encoché</t>
  </si>
  <si>
    <t>1991-0066</t>
  </si>
  <si>
    <t>MB 1991-66</t>
  </si>
  <si>
    <t>Pierre encochée</t>
  </si>
  <si>
    <t>MB 1991-66 – Pierre calcaire anguleuse aplatie encochée deux fois (longueur 12 cm). – Don de M. Edmond Henry, Les Tuilières, Cortaillod (février 1987 : B. V.).</t>
  </si>
  <si>
    <t>1991-0067</t>
  </si>
  <si>
    <t>MB 1991-67</t>
  </si>
  <si>
    <t>MB 1991-67 – Filet de maille 40 mm (mailles passablement déréglées) en monofil, mesurant 45 tours de hauteur, le premier et le dernier étant doubles. Le chalame et la vêtre sont en chanvre. Présence de bignets pour la plupart en celluloïd mais également en écorce, en Sagex comprimé, etc., attachés tous les cinq chevalets. Ces derniers sont longs d'environ 16 cm et traversent quatre mailles. Les plombs sont laminés et pincés. Nombreux trous. – Provenance inconnue (B. V.).</t>
  </si>
  <si>
    <t>Provenance inconnue</t>
  </si>
  <si>
    <t>1991-0069</t>
  </si>
  <si>
    <t>MB 1991-69</t>
  </si>
  <si>
    <t>Rondzonnière</t>
  </si>
  <si>
    <t>MB 1991-69 – Rondzonnière de maille 20 mm et 57 tours de hauteur dont plusieurs tours de grossier en haut et en bas. Chalame de chanvre portant 42 bignets, en liège et peints d'un côté, ou en écorce, cela toutes les cinq ansettes. Ansettes mesurant 12 cm de longueur et traversant 6 mailles. Vêtre en crin portant des plombs roulés et ligaturés à intervalles de 5-9 mailles. Elle remonte un peu le long des côtés du filet qui a apparemment été sectionné. – Don de M. Gaston Droz, pêcheur à Saint-Blaise (février 1987 : B. V.).</t>
  </si>
  <si>
    <t>1991-0070</t>
  </si>
  <si>
    <t>MB 1991-70</t>
  </si>
  <si>
    <t>Filet de fond en monofil</t>
  </si>
  <si>
    <t>MB 1991-70 – Filet de fond en monofil bleu turquoise de maille 48 mm et 33 tours de hauteur, dont le premier et le dernier tour sont doubles. Le chalame de chanvre constitue les zies. Il porte 127 bignets, pour partie en celluloïd et pour partie en écorce (paraffinée ou non), attachés tous les cinq chevalets. Ces derniers mesurent 16 cm de longueur et portent quatre mailles à la fois. Vêtre en plastique remontant le long des petits côtés et portant des plombs pincés. Quelques déchirures. – Provenance inconnue (B. V.).</t>
  </si>
  <si>
    <t>1991-0071</t>
  </si>
  <si>
    <t>MB 1991-71</t>
  </si>
  <si>
    <t>MB 1991-71 – Berfou en chanvre de maille 19 mm filoché en spirale sur 48 tours. Passage de 25 à 49 mailles au 10e tour. Réduction pour le goléron à partir du 34e tour. Les cercles sont assujettis aux 15e, 25e et 35e tours, par des fils en spirale. Le goléron présente trois côtes de réduction longues de 12 tours et amorcées sur un tour auparavant (longueur 13 tours en tout). Le poisson est retiré par le goléron. Cercles légèrement oblongs (tous dans le même sens) et de diamètre moyen de 25 cm environ, croissant d'arrière en avant mais insuffisamment pour qu'on puisse les emboîter les uns dans les autres. Présence de deux crosses ou tendeurs en bois pelé. Etat de conservation parfait. – Don de Mme F. Chappuis-Baudois, Hauterive (B. V.).</t>
  </si>
  <si>
    <t>Toile de coton</t>
  </si>
  <si>
    <t>1991-0074</t>
  </si>
  <si>
    <t>MB 1991-74</t>
  </si>
  <si>
    <t>Torchon</t>
  </si>
  <si>
    <t>MB 1991-74 – Quatre torchons constitués d'une pièce de bois à section quadrangulaire, creusée en cannelure sur chacune de ses faces, et terminée en pointe tronquée bifide peinte en noir alors que le reste est blanc. Le fil de coton (?) enroulé autour du bois est terminé par un petit plomb et une liette en métal portant un hameçon simple, gauchi, à un ardillon. Ces torchons ont appartenus à un médecin de Saint-Blaise. – Don de M. Gaston Droz, Saint-Blaise (1987: B. V.).</t>
  </si>
  <si>
    <t>B1 Vitrine 3</t>
  </si>
  <si>
    <t>1991-0075</t>
  </si>
  <si>
    <t>MB 1991-75</t>
  </si>
  <si>
    <t>MB 1991-75 – Huit fragments d'écorce de peuplier à plusieurs stades de leur taillage pour la fabrication de bignets. – Don de M. Gaston Droz, Saint-Blaise (1987 : B. V.).</t>
  </si>
  <si>
    <t xml:space="preserve">"Bignets fabrication"
+ B1 Tiroir 1 </t>
  </si>
  <si>
    <t>1991-0076</t>
  </si>
  <si>
    <t>MB 1991-76</t>
  </si>
  <si>
    <t>MB 1991-76 – Trois bignets en écorce, neufs et non percés. – Don de M. Gaston Droz, Saint Blaise (1987 : B. V.).</t>
  </si>
  <si>
    <t>1 seul bignet</t>
  </si>
  <si>
    <t>1991-0077</t>
  </si>
  <si>
    <t>MB 1991-77</t>
  </si>
  <si>
    <t>Bignet en Sagex</t>
  </si>
  <si>
    <t>MB 1991-77 – Cinq bignets en Sagex comprimé mesurant 84 x 27 x 11 mm. – Don de M. Gaston Droz, Saint-Blaise (1987 : B. V.).</t>
  </si>
  <si>
    <t>1991-0078</t>
  </si>
  <si>
    <t>MB 1991-78</t>
  </si>
  <si>
    <t>MB 1991-78 – Grande aiguillette à un ardillon, en bois (foyard ?), ayant servi au montage des tramails (l. 499 mm). – Don de M. Jean-Louis Fivaz, Grandson (1987 : B. V.).</t>
  </si>
  <si>
    <t>FIVAZ Jean-Louis</t>
  </si>
  <si>
    <t>1991-0079</t>
  </si>
  <si>
    <t>MB 1991-79</t>
  </si>
  <si>
    <t>MB 1991-79 – Aiguillette moyenne à deux échancrures, en bois, mesurant 30 cm de longueur et datant du début du XXe siècle. – Don de M. Jean-Louis Fivaz, Grandson (1987 : B. V.).</t>
  </si>
  <si>
    <t>début du XXe siècle</t>
  </si>
  <si>
    <t>1991-0080</t>
  </si>
  <si>
    <t>MB 1991-80</t>
  </si>
  <si>
    <t>MB 1991-80 – Aiguillette moyenne (l. 242 mm) à un ardillon, en bois poli (et verni ?). – Don de Mme veuve Jules Chouet, Saint-Aubin (1987 : B. V. et L. N.).</t>
  </si>
  <si>
    <t>1991-0081</t>
  </si>
  <si>
    <t>MB 1991-0081</t>
  </si>
  <si>
    <t>MB 1991-0081 – Aiguillettes à un ardillon, en plastique de couleur claire, avec une tige métallique au centre, de longueur 249 mm. – Don de Mme veuve Jules Chouet, Saint-Aubin (1987 : B. V. et L. N.).</t>
  </si>
  <si>
    <t>1991-0082</t>
  </si>
  <si>
    <t>MB 1991-82</t>
  </si>
  <si>
    <t>MB 1991-82 – Petite « aiguillette » à un ardillon, en plastique imitation écaille (l. = 116 mm). – Don de Mme veuve Jules Chouet, Saint-Aubin (1987 : B. V. et L. N.).</t>
  </si>
  <si>
    <t>1991-0083</t>
  </si>
  <si>
    <t>MB 1991-83</t>
  </si>
  <si>
    <t>MB 1991-83 – Aiguillette à un ardillon, en bois, mesurant 147 mm. – Don de Mlle Jeanne Perrenoud, Chez-le-Bart (1987 : B. V.).</t>
  </si>
  <si>
    <t>PERRENOUD Jeanne</t>
  </si>
  <si>
    <t>1991-0084</t>
  </si>
  <si>
    <t>MB 1991-84</t>
  </si>
  <si>
    <t>MB 1991-84 – Ebauche d'aiguillette à un ardillon, en bois de prêtre (fusain) (l. = 179 mm). – Don de M. Joseph Baudois, Estavayer (1987 : B. V.).</t>
  </si>
  <si>
    <t>BAUDOIS Joseph</t>
  </si>
  <si>
    <t>1991-0085</t>
  </si>
  <si>
    <t>MB 1991-85</t>
  </si>
  <si>
    <t>MB 1991-85 – Aiguillette à un ardillon, en bois, grossièrement taillée (l. = 226 mm). Marque pour les chevillons à 15,5 cm. – Don deM. Joseph Baudois, Estavayer (1987 : B. V.).</t>
  </si>
  <si>
    <t>1991-0086</t>
  </si>
  <si>
    <t>MB 1991-86</t>
  </si>
  <si>
    <t>MB 1991-86 – Deux moules rudimentaires en bois mesurant respectivement 104 et 86 mm de longueur ainsi que 14 et 12,5 mm de diamètre. – Don de Joseph Baudois, Estavayer (1987 :  B. V.).</t>
  </si>
  <si>
    <t>FILLEUX René</t>
  </si>
  <si>
    <t>1991-0091</t>
  </si>
  <si>
    <t>MB 1991-91</t>
  </si>
  <si>
    <t>Couteau à écailler</t>
  </si>
  <si>
    <t>MB 1991-91 – Couteau à écailler le poisson portant l'inscription VITECAILLE NOGENT-INOX FRANCE DEPOSE. – Don de Mme veuve Jules Chouet, Saint-Aubin (1987 : B. V. et L. N.).</t>
  </si>
  <si>
    <t>VITECAILLE NOGENT-INOX FRANCE DEPOSE</t>
  </si>
  <si>
    <t>1991-0092</t>
  </si>
  <si>
    <t>MB 1991-92</t>
  </si>
  <si>
    <t>MB 1991-92 – Trois aiguillettes à un ardillon, en plastique imitation écaille (l. = 196 cm). L’une est nue et les deux autres portent du fil. – Provenance inconnue (B. V.).</t>
  </si>
  <si>
    <t>1991-0093</t>
  </si>
  <si>
    <t>MB 1991-93</t>
  </si>
  <si>
    <t>MB 1991-93 – Aiguillette à un ardillon, en plastique imitation écaille (l. = 155 mm). – Provenance inconnue (B. V.).</t>
  </si>
  <si>
    <t>1991-0094</t>
  </si>
  <si>
    <t>MB 1991-94</t>
  </si>
  <si>
    <t>MB 1991-94 – Aiguillette à un ardillon, en plastique blanc (l. = 137 mm). – Provenance inconnue (B. V.).</t>
  </si>
  <si>
    <t>1991-0095</t>
  </si>
  <si>
    <t>MB 1991-95</t>
  </si>
  <si>
    <t>MB 1991-95 – Aiguillette à un ardillon, en plastique translucide (l. = 176 mm). – Provenance inconnue (B. V.).</t>
  </si>
  <si>
    <t>1991-0096</t>
  </si>
  <si>
    <t>MB 1991-96</t>
  </si>
  <si>
    <t>MB 1991-96 – Moule grossier en bois, de frêne probablement, mesurant 122 mm de longueur et environ 18 mm de diamètre et portant trois encoches à un bout. – Provenance inconnue (B. V.).</t>
  </si>
  <si>
    <t>1991-0097</t>
  </si>
  <si>
    <t>MB 1991-97</t>
  </si>
  <si>
    <t>MB 1991-97 – Petit moule grossier en bois, de frêne probablement, mesurant 5 cm de longueur et 10 mm sur 14 de section. – Provenance inconnue (B. V.).</t>
  </si>
  <si>
    <t>1991-0099</t>
  </si>
  <si>
    <t>MB 1991-99</t>
  </si>
  <si>
    <t>Harpon à filet</t>
  </si>
  <si>
    <t>MB 1991-0099 – Fort « harpon » à quatre becs résultant de la découpe en long de sa hampe (longueur presque 30 cm). Percé d’un bel œillet circulaire à la base. Il servait à l'ancrage des étoles de fond. – Don de Pierre et Samuel Arm, Sauges près Saint-Aubin (B. V.).</t>
  </si>
  <si>
    <t>1991-0100</t>
  </si>
  <si>
    <t>MB 1991-100</t>
  </si>
  <si>
    <t>MB 1991-100 – « Harpon » soit grappin, gainé d’un manchon de plomb et ayant servi à l’ancrage d’étoles de fond (longueur 26,7 cm).  Il compte quatre becs recourbés résultant de la découpe en long de la hampe. Sa base est repliée pour former un œillet. – Don de Pierre et Samuel Arm, Sauges près Saint-Aubin (B. V.).</t>
  </si>
  <si>
    <t>1991-0101</t>
  </si>
  <si>
    <t>MB 1991-101</t>
  </si>
  <si>
    <t>MB 1991-101 – « Harpon » soit grappin léger pour le repêchage des étoles de fond en été. Il est composé de deux tiges métalliques pliées en deux pour former chacune un œillet allongé, une moitié de hampe et deux becs. Ces deux éléments sont combinés perpendiculairement et ligaturés par un fil de fer enroulé, sans soudure. Partiellement recouvert de tartre (longueur 47,5 cm). – Don de Robert Braillard, Gorgier (février 1987, B. V.).</t>
  </si>
  <si>
    <t>1991-0102</t>
  </si>
  <si>
    <t>MB 1991-102</t>
  </si>
  <si>
    <t>MB 1991-0102 – Harpon soudé, à quatre becs (longueur 21,5 cm, envergure environ 27 cm). – Provenance inconnue (B. V.).</t>
  </si>
  <si>
    <t>1991-0103</t>
  </si>
  <si>
    <t>MB 1991-103</t>
  </si>
  <si>
    <t>MB 1991-0103 – Petit « harpon » soudé, à trois becs et anneau mobile en haut (longueur sans l'anneau : 20 cm). – Provenance inconnue.</t>
  </si>
  <si>
    <t>1991-0104</t>
  </si>
  <si>
    <t>MB 1991-104</t>
  </si>
  <si>
    <t>MB 1991-104 – Polet de fond composé d'une hampe longue d'environ 72 cm terminée par un fanion en toile cirée jaune d'un côté, et traversant une plaque de liège marquée "E. SANDOZ". – Don de Edouard Sandoz, Hauterive (1987 : B. V.).</t>
  </si>
  <si>
    <t>1991-0108</t>
  </si>
  <si>
    <t>MB 1991-108</t>
  </si>
  <si>
    <t>MB 1991-108 – Fragment de toile de filet, peut-être de grand filet, en coton, de maille 8 cm. – Provenance inconnue (B. V.).</t>
  </si>
  <si>
    <t>1991-0109</t>
  </si>
  <si>
    <t>MB 1991-109</t>
  </si>
  <si>
    <t>Liette</t>
  </si>
  <si>
    <t>MB 1991-109 – Huit liettes neuves (en lin ?), longues d'environ 55 cm, avec leur hameçon simple. Etat de neuf. – Proviennent d'Estavayer (B. V.).</t>
  </si>
  <si>
    <t>Estavayer</t>
  </si>
  <si>
    <t>1991-0110</t>
  </si>
  <si>
    <t>MB 1991-110</t>
  </si>
  <si>
    <t xml:space="preserve">Pelote de vêtre </t>
  </si>
  <si>
    <t>MB 1991-110 – Deux pelotes de vêtre en crin de cheval, déjà utilisées. – Provenance inconnue (1986, B. V.).</t>
  </si>
  <si>
    <t>1991-0111</t>
  </si>
  <si>
    <t>MB 1991-111</t>
  </si>
  <si>
    <t>Mèche de chalame</t>
  </si>
  <si>
    <t>MB 1991-111 – Trois segments usagés de mèche en coton (chalame). – Provenance inconnue (B. V.).</t>
  </si>
  <si>
    <t>1991-0112</t>
  </si>
  <si>
    <t>MB 1991-112</t>
  </si>
  <si>
    <t>Chalame en chanvre</t>
  </si>
  <si>
    <t>MB 1991-112 – Chalame ordinaire en chanvre torsadé, usagé et emmêlé. – Provenance inconnue (1986, B. V.).</t>
  </si>
  <si>
    <t>1991-0113</t>
  </si>
  <si>
    <t>MB 1991-113</t>
  </si>
  <si>
    <t>MB 1991-113 – Segment de chalame ordinaire, en chanvre torsadé, ayant déjà servi comme vêtre et portant encore le fil de couture avec la toile, vitriolé. – Provenance inconnue (1986, B. V.)</t>
  </si>
  <si>
    <t>1991-0114</t>
  </si>
  <si>
    <t>MB 1991-114</t>
  </si>
  <si>
    <t>Bignet en bois</t>
  </si>
  <si>
    <t>MB 1991-114 – Sept bignets en bois enrobé de celluloïd dont cinq mesurent 9 cm de longueur et deux 12 cm. Ils sont noirs et comportent deux trous de 11 mm de diamètre à leurs extrémités. – Don de M. Pierre Arm, Sauges près Saint-Aubin.</t>
  </si>
  <si>
    <t>"Bignets fabrication"</t>
  </si>
  <si>
    <t>ARM Pierre</t>
  </si>
  <si>
    <t>1991-0115</t>
  </si>
  <si>
    <t>MB 1991-115</t>
  </si>
  <si>
    <t>MB 1991-115 – Aiguillette en plastique noir à un ardillon et une fourchette (échancrure) mesurant 148 mm de longueur. – Provenance inconnue (1986, B. V.)</t>
  </si>
  <si>
    <t>1991-0116</t>
  </si>
  <si>
    <t>MB 1991-116</t>
  </si>
  <si>
    <t>Boîte à ouvrage</t>
  </si>
  <si>
    <t>MB 1991-116 – Boîte à ouvrage brune comprenant un tiroir en bas et surmontée d'un cadre vertical traversé par cinq clous dont quatre portent une bobine de fil de coton. Hauteur totale 337 mm. – Provient d'Yvonand, par l'intermédiaire de M. René Despland, à l'occasion de l'exposition sur la pêche présentée au château d'Yverdon en 1987.</t>
  </si>
  <si>
    <t>DESPLAN René</t>
  </si>
  <si>
    <t>1991-0117</t>
  </si>
  <si>
    <t>MB 1991-117</t>
  </si>
  <si>
    <t>MB 1991-117 – Boîte à ouvrages non peinte comprenant un tiroir en bas et surmontée d'un cadre en bois dur traversé de quatre clous. Hauteur totale 334 mm. – Provient d'Yvonand, par l'intermédiaire de M. René Despland, à l'occasion de l'exposition sur la pêche présentée au château d'Yverdon en 1987.</t>
  </si>
  <si>
    <t>1991-0118</t>
  </si>
  <si>
    <t>MB 1991-118</t>
  </si>
  <si>
    <t>MB 1991-118 – Grosse pelote de chalame, en chanvre torsadé, vitriolé. Il a été récupéré d'un vieux filet où il avait servi de vêtre et porte encore le fil d'attache à la toile, noué tous les 6 cm environ. – Provenance inconnue (1986, B. V.).</t>
  </si>
  <si>
    <t>1991-0119</t>
  </si>
  <si>
    <t>MB 1991-119</t>
  </si>
  <si>
    <t>Navette en bois</t>
  </si>
  <si>
    <t>MB 1991-119 – Navette creuse, en bois et à deux ardillons (longueur = 164 mm, largeur = 17 mm). – Elle provient d'Yvonand, par l'entremise de René Desplan, à l'occasion de l'exposition sur la pêche de 1987 au château d'Yverdon.</t>
  </si>
  <si>
    <t>1991-0120</t>
  </si>
  <si>
    <t>MB 1991-120</t>
  </si>
  <si>
    <t>MB 1991-120 – Navette creuse, en bois et à deux ardillons (longueur = 165 mm, largeur =10 mm).– Elle provient d'Yvonand, par l'entremise de René Desplan, à l'occasion de l'exposition sur la pêche de 1987 au château d'Yverdon.</t>
  </si>
  <si>
    <t>1991-0121</t>
  </si>
  <si>
    <t>MB 1991-121</t>
  </si>
  <si>
    <t>MB 1991-121 – Navette creuse, en bois et à deux ardillons (longueur = 151 mm, largeur =13 mm). – Elle provient d'Yvonand, par l'entremise de René Desplan, à l'occasion de l'exposition sur la pêche de 1987 au château d'Yverdon.</t>
  </si>
  <si>
    <t>1991-0122</t>
  </si>
  <si>
    <t>MB 1991-122</t>
  </si>
  <si>
    <t>MB 1991-122 – Navette creuse, en bois, à deux ardillons, pointue à l'une de ses extrémités et arrondie à l'autre qui est fendue et réparée au moyen d'une petite cheville de métal (longueur = 140 mm, largeur = 13 mm). – Elle provient d'Yvonand, par l'entremise de René Desplan, à l'occasion de l'exposition sur la pêche de 1987 au château d'Yverdon.</t>
  </si>
  <si>
    <t>1991-0124</t>
  </si>
  <si>
    <t>MB 1991-124</t>
  </si>
  <si>
    <t>MB 1991-124 – Aiguillette en bois à un ardillon et une fourchette, peinte en gris (l. = 295 mm). – Yvonand, par l'entremise de René Desplan (1987).</t>
  </si>
  <si>
    <t>1991-0126</t>
  </si>
  <si>
    <t>MB 1991-126</t>
  </si>
  <si>
    <t>MB 1991-126 – Aiguillette en bois à deux fourchettes dont les ouvertures sont situées perpendiculairement l'une à l'autre (l. = 162 mm). – Yvonand, par l'entremise de René Desplan (1987).</t>
  </si>
  <si>
    <t>1991-0127</t>
  </si>
  <si>
    <t>MB 1991-127</t>
  </si>
  <si>
    <t>MB 1991-127 – Aiguillette en bois ouverte sur toute sa longueur et présentant, au centre, une tige métallique pour recevoir probablement une bobine de fil (l. = 207 mm). Présence d'une visse - grippée - à l'extrémité tronquée de l'instrument. – Yvonand, par l'entremise de René Desplan (1987).</t>
  </si>
  <si>
    <t>1991-0129</t>
  </si>
  <si>
    <t>MB 1991-129</t>
  </si>
  <si>
    <t>MB 1991-129 – Aiguillette composée de deux demi-cylindres de bois réunis, au centre, par une lame en tôle et comportant deux fourchettes à ses extrémités (l. = 282 mm). – Yvonand, par l'entremise de René Desplan (1987).</t>
  </si>
  <si>
    <t>1991-0132</t>
  </si>
  <si>
    <t>MB 1991-132</t>
  </si>
  <si>
    <t>MB 1991-132 – Deux aiguillettes en plastique à un ardillon et une fourchette, l'une de couleur blanche et mesurant 148 mm de longueur et l'autre de couleur bleue, mesurant 170 mm de longueur et portant l'inscription « 'Amilan' fishing twine ». – Provenance inconnue.</t>
  </si>
  <si>
    <t>1991-0133</t>
  </si>
  <si>
    <t>MB 1991-133</t>
  </si>
  <si>
    <t>MB 1991-133 – Moule rudimentaire formé d'un segment de manche à balais long de 97 mm. – Provenance inconnue.</t>
  </si>
  <si>
    <t>Ecope en bois</t>
  </si>
  <si>
    <t>1991-0141</t>
  </si>
  <si>
    <t>MB 1991-0141</t>
  </si>
  <si>
    <t>Bignet en liège</t>
  </si>
  <si>
    <t>MB 1991-0141 – Cinq bignets usagés, en liège, dont deux mesurent 97 mm de longueur et les autres 77mm. – Provenance inconnue (B. V.).</t>
  </si>
  <si>
    <t>1991-0142</t>
  </si>
  <si>
    <t>MB 1991-142</t>
  </si>
  <si>
    <t>MB 1991-142 – Fragment de corde de flotte ou chalame bignetté, actuel, en nylon tressé incorporant, tous les 24 cm environ, des fuseaux de Sagex. – Provenance inconnue (B. V.).</t>
  </si>
  <si>
    <t>Reproduction</t>
  </si>
  <si>
    <t>ARM Roger</t>
  </si>
  <si>
    <t>JEANMONOD-FAUCONNET Marie-Madeleine</t>
  </si>
  <si>
    <t>1991-0162</t>
  </si>
  <si>
    <t>MB 1991-162</t>
  </si>
  <si>
    <t>Plomb</t>
  </si>
  <si>
    <t>MB 1991-162 – Quinze plombs en forme de lames rectangulaires de moins d'un millimètre d'épaisseur mesurant environ 65 x 28 mm et présentant une amorce d'enroulement sur l'un des longs côtés. – Don de Gaston Droz, Saint-Blaise (1987 : B. V.).</t>
  </si>
  <si>
    <t xml:space="preserve">Plombs-lest
+ B1 Tiroir 1 </t>
  </si>
  <si>
    <t>1991-0163</t>
  </si>
  <si>
    <t>MB 1991-163</t>
  </si>
  <si>
    <t>MB 1991-163 – Quinze plombs neufs identiques aux précédents MB 1991-162 mais roulés en forme de cigare. – Don de Gaston Droz, Saint-Blaise (1987 : B. V.).</t>
  </si>
  <si>
    <t>Plombs-lest</t>
  </si>
  <si>
    <t>1991-0164</t>
  </si>
  <si>
    <t>MB 1991-164</t>
  </si>
  <si>
    <t>MB 1991-164 – Trois plombs épais pliés en deux en forme de gouttière et récupérés d'un vieux filet. – Provenance inconnue.</t>
  </si>
  <si>
    <t>1991-0165</t>
  </si>
  <si>
    <t>MB 1991-165</t>
  </si>
  <si>
    <t>MB 1991-165 – Cinq plombs récupérés d'un vieux filet, moyennement épais, repliés une fois et longs de 6 à 7 cm. – Provenance inconnue.</t>
  </si>
  <si>
    <t>1991-0166</t>
  </si>
  <si>
    <t>MB 1991-166</t>
  </si>
  <si>
    <t>MB 1991-166 – Dix plombs récupérés d'un vieux filet, pliés en deux longitudinalement et présentant deux rainures orientées semblablement sur chaque face. – Provenance inconnue.</t>
  </si>
  <si>
    <t>1991-0167</t>
  </si>
  <si>
    <t>MB 1991-167</t>
  </si>
  <si>
    <t>MB 1991-167 – Fragment de mèche plombée moderne en plastique vert foncé. – Provenance inconnue.</t>
  </si>
  <si>
    <t>1991-0168</t>
  </si>
  <si>
    <t>MB 1991-168</t>
  </si>
  <si>
    <t>MB 1991-168 – Plombs pincés récupérés de vieux filets, la plupart longs d'environ 7 cm. – Provenance inconnue.</t>
  </si>
  <si>
    <t>1991-0169</t>
  </si>
  <si>
    <t>MB 1991-169</t>
  </si>
  <si>
    <t>MB 1991-169 – Filet soit étole de fond en nylon fort de maille 68 ou 69 mm. Chalame en corde de flotte synthétique, passablement pelucheux, avec des bignets tous les 32 à 33 cm. Chevalets longs de 18 cm environ et portant trois mailles du tour de grossier dont le fil est double. Toile comptant 23 tours. Vêtre en mèche plombée plastifiée attachée à chaque maille du tour de grossier inférieur. Quelques plombs ont été ajoutés. Longueur des zies équivalant à la hauteur du filet, soit 140 cm environ. Quelques déchirures. – Provenance inconnue (B. V.). ‒ Objet sorti du lot pour servir à la décoration ou autre usage.</t>
  </si>
  <si>
    <t>1991-0170</t>
  </si>
  <si>
    <t>MB 1991-170</t>
  </si>
  <si>
    <t>Filet de fond nylon / monofil</t>
  </si>
  <si>
    <t>MB 1991-170 – Filet de fond pour partie en nylon, pour partie en monofil bleuté, de maille 47 ou 48 mm. Chalame en chanvre portant des bignets tous les six chevalets, ces derniers mesurant 17 cm de longueur et traversant quatre mailles. Vêtre en chanvre portant des plombs assez espacés. Ce filet a été utilisé jusque vers 1970. – Don de Jean-Jacques Ribaux (âgé de 84 ans), Bevaix (B. V.).</t>
  </si>
  <si>
    <t xml:space="preserve"> jusque vers 1970</t>
  </si>
  <si>
    <t>RIBAUX Jean-Jacques</t>
  </si>
  <si>
    <t>1991-0171</t>
  </si>
  <si>
    <t>MB 1991-171</t>
  </si>
  <si>
    <t>MB 1991-171 – Reproduction d'une carte postale de la fin du XIXe siècle montrant une nau lémanique échouée par l'arrière, gréée de deux voiles à livarde, et des personnes manipulant un filet à proximité. – Don de Gilles Bondaz, conservateur du Musée de la Pêche de Thonon (Haute-Savoie) (B. V.).</t>
  </si>
  <si>
    <t>fin du XIXe siècle</t>
  </si>
  <si>
    <t>BONDAZ Gilles</t>
  </si>
  <si>
    <t>1991-0172</t>
  </si>
  <si>
    <t>MB 1991-172</t>
  </si>
  <si>
    <t>MB 1991-172 - Filet en monofil bleuté de maille 48 mm utilisé jusqu'en 1970 environ. Chalame en chanvre portant, tous les 6 chevalets, des bignets en écorce naguère paraffinés. L'un d'entre eux est marqué au feu JJ RIBAUX. Chevalets longs de 17 cm et traversant chacun quatre mailles du tour de grossier qui sont doubles. Toile comptant 32 tours de hauteur. Vêtre en chanvre assujettie au tour de grossier du bas, lui aussi double, par un fil noué autour à chaque maille. Plombs pincés toutes les 14 ou 15 mailles. Toile déchirée, vêtre rompue en plusieurs endroits, pièce en mauvais état. – Don de Jean-Jacques Ribaux (âgé de 84 ans), Bevaix (B. V.).</t>
  </si>
  <si>
    <t>jusqu'en 1970 environ</t>
  </si>
  <si>
    <t>1991-0173</t>
  </si>
  <si>
    <t>MB 1991-173</t>
  </si>
  <si>
    <t>Marcon de grand filet</t>
  </si>
  <si>
    <t>MB 1991-173 – Marcon de grand filet, cylindrique, mesurant 422 mm de longueur. Il porte, en son milieu, une encoche circulaire destinée à recevoir un chavon et, à ses extrémités, des saillies qui retiennent des cordelettes de chanvre formant une boucle longue d'environ 40 cm. Y demeurent attachées une dizaine de mailles du premier tour de la manchette. Traces de vitriol. – Don de Robert Kraft, Chevroux (B. V.).</t>
  </si>
  <si>
    <t>1991-0174</t>
  </si>
  <si>
    <t>MB 1991-174</t>
  </si>
  <si>
    <t>MB 1991-174 – Filet en nylon de maille 40 mm. Chalame en chanvre portant, toutes les cinq ansettes, des bignets en écorce de peuplier carolin paraffinée (au nombre d'environ 62). Ansettes longues de 19 cm et portant cinq mailles du premier tour qui sont doublées. Toile comptant 45 tours de hauteur. Vêtre en chanvre garnie de plombs pincés. Filet gravement détérioré par un campagnol dont le nid et le cadavre s'y trouvaient encore. – Don de M. René Filleux, pêcheur, Onnens (B. V.).</t>
  </si>
  <si>
    <t>1991-0175</t>
  </si>
  <si>
    <t>MB 1991-175</t>
  </si>
  <si>
    <t>MB 1991-175 – Racloir pour écailler le poisson, mesurant 18 cm de longueur et composé d'un manche garni d'une virole en laiton, dans lequel est fichée une tige portant un anneau cylindrique, tous deux du même alliage. Les bords de l'anneau sont bordés de dents, petites d'un côté et plus grandes de l'autre. Instrument datant de 1920 environ. – Don de M. Jean-Jacques Ribaux, Bevaix (B. V.).</t>
  </si>
  <si>
    <t>1920 environ</t>
  </si>
  <si>
    <t>1991-0470</t>
  </si>
  <si>
    <t>MB 1991-0470</t>
  </si>
  <si>
    <t>MB 1991-0470 – Deux enrouleurs-dévidoirs semblables, à quatre ailes, entièrement en bois, portant des lignes traînantes partiellement en nylon. Longueur plus de 46 cm, largeur (croix) 31 cm. – Dons de M. Jean-Louis Wyss, Chez-le-Bart.</t>
  </si>
  <si>
    <t>1991-0471</t>
  </si>
  <si>
    <t>Filoche</t>
  </si>
  <si>
    <t>Onnens</t>
  </si>
  <si>
    <t>DAGON Josette</t>
  </si>
  <si>
    <t>1992-0002</t>
  </si>
  <si>
    <t>MB 1992-2</t>
  </si>
  <si>
    <t>Berfou atypique</t>
  </si>
  <si>
    <t>MB 1992-2 – Berfou atypique qui compte quatre cercles cousus aux 9e, 21e, 33e et 47e tours. Le cul de l'engin compte 33 mailles qui ne sont pas augmentées par la suite. Les trois côtes de réduction du goléron commencent à partir du 48e ou 49e tour. Deux crosses d'environ 85 cm sont attachées au premier cercle. Leur base est fendue pour recevoir le cordon qui ferme le cul en coulissant dans la première rangée de mailles. Le goléron, notamment, est rongé par les souris. – Don de Mme Josette Dagon, Onnens (B. V.).</t>
  </si>
  <si>
    <t>1992-0003</t>
  </si>
  <si>
    <t>MB 1992-3</t>
  </si>
  <si>
    <t>MB 1992-3 – Cinq berfous, en chanvre, de maille 20 mm semblables à MB 1992-1. Mais ils possèdent chacun deux crosses faites d'une baguette pelée fourchue à son extrémité, longue de 75 à 80 cm, attachée au premier cercle à une trentaine de centimètres de sa base qui est fendue afin de recevoir le cordon de fermeture de l'engin. Lot en bon état. – Don de Mme Josette Dagon, Onnens (B. V.).</t>
  </si>
  <si>
    <t>1992-0004</t>
  </si>
  <si>
    <t>MB 1992-4</t>
  </si>
  <si>
    <t>MB 1992-4 – Deux berfous de maille 19 mm semblables à MB 1992-1 mais pourvus chacun de deux crosses pelées attachées au premier cercle. La plus grande crosse de chacun d'eux est longue de 73 cm, respectivement 80 cm, et fendue à sa base, qui dépasse le cul de l'engin dont elle est destinée à recevoir le cordon de fermeture, et la plus petite, qui mesure 48 cm, respectivement 55 cm, ne dépasse guère le premier cercle et n'est destinée qu'à tendre le berfou. Objets en bon état ayant appartenu à Willy Dagon, d'Onnens (1907-1978) – Don de Mme Josette Dagon, Onnens (B. V.).</t>
  </si>
  <si>
    <t>1907-78</t>
  </si>
  <si>
    <t>1992-0005</t>
  </si>
  <si>
    <t>MB 1992-5</t>
  </si>
  <si>
    <t>MB 1992-5 – Berfou de maille 20 mm, en chanvre, filoché à la main en spirale mais sans que cela soit perceptible par un palier ou décrochement entre les spires (qui semblent parallèles). On compte 24 mailles jusqu'au 9e tour puis 48 jusqu'au 36e, à partir de quoi commencent les quatre côtes de réduction du goléron longues de 9 ou 10 tours (alternativement). La golette s'arrête au 47e tour avec 9 mailles dont 8 se prolongent par 2 fils qui, après 7 cm, sont réunis plus loin par faisceaux de quatre, chacun formant à son tour deux fils, eux-mêmes réunis par quatre après 17 cm, chaque faisceau formant à son tour deux fils (soit quatre en tout) attachés au cul de l'engin. Ce dernier est maintenu fermé par un cordon coulissant introduit à la base de la plus grande des crosses. Ces dernières, en bois pelé, fourchues en leur sommet, mesurent environ 90 cm pour la plus longue et 58 cm pour la plus courte, celle-ci étant attachée directement par sa base au premier cercle. Les cercles sont cousus aux 11e, 23e, et 35e tours. – Objet en bon état ayant appartenu à feu Willy Dagon, d'Onnens, qui était manchot de naissance mais qui filochait habilement (1907-1978). – Don de Mme Josette Dagon, Onnens (B. V.)</t>
  </si>
  <si>
    <t>1992-0006</t>
  </si>
  <si>
    <t>MB 1992-6</t>
  </si>
  <si>
    <t>MB 1992-6 – Berfou de maille 20 mm identique à MB 1992-4 n'était sa golette qui compte certes huit mailles mais soutenues par deux paires de fils reliés directement au cul de l'engin. Les trois cercles sont de diamètre croissant si bien qu'ils s'emboîtent les uns dans les autres au rangement. Objet en bon état  – Don de Mme Josette Dagon, Onnens (B. V.)</t>
  </si>
  <si>
    <t>1992-0007</t>
  </si>
  <si>
    <t>MB 1992-7</t>
  </si>
  <si>
    <t>MB 1992-7 – Berfou en chanvre fort, de maille 21 mm, comptant 24 mailles jusqu'au 8e tour et 48 jusqu'au 34e. A partir de là commencent les quatre côtes de réduction, longues de 9 ou 10 tours alternativement. La golette se termine au 45e tour avec 9 mailles dont deux sont prolongées par un seul fil et le reste par deux fils. Ces 16 fils sont réunis en 4 faisceaux qui aboutissent chacun à 2 fils, eux-mêmes réunis en 2 faisceaux soutenus chacun par un seul fil attaché au cul de l'engin. Ce dernier est maintenu fermé par un cordon coulissant qu'on tend en l’introduisant dans des fentes pratiquées à la base de chacune des crosses qui mesurent environ 80 cm de longueur et sont attachées au premier cercle. Les cercles sont cousus aux 10e, 21e et 33e tours. Objet en bon état ayant appartenu à feu Willy Dagon, d'Onnens, qui, quoique manchot, filochait habilement (1907-1978). – Don de Mme Josette Dagon, Onnens (B. V.).</t>
  </si>
  <si>
    <t>1992-0008</t>
  </si>
  <si>
    <t>MB 1992-8</t>
  </si>
  <si>
    <t>MB 1992-8 – Berfou de maille 20 mm, en chanvre, filoché à la main par feu Willy Dagon d'Onnens (il était manchot de naissance). Ce filet compte 22 mailles du premier au dixième tour puis 43 jusqu'au 38e après quoi commencent les quatre côtes du goléron qui se prolongent sur 8 ou 9 tours en alternance. La golette se termine au 48e tour. Elle est constituée comme précédemment, les deux crosses également. Les cercles, de diamètre croissant, sont cousus aux 12e, 24e et 37e rangs. Objet en bon état ayant appartenu à Willy Dagon, d'Onnens (1907-1978). – Don de Mme Josette Dagon, Onnens (B. V.).</t>
  </si>
  <si>
    <t>1992-0009</t>
  </si>
  <si>
    <t>MB 1992-9</t>
  </si>
  <si>
    <t>Berfou en fil anglais</t>
  </si>
  <si>
    <t>MB 1992-9 – Berfou de maille 18 mm, filoché à la main, en fil anglais probablement. Il compte 22 mailles jusqu'au 9e tour puis 43 mailles jusqu'au 35e. C'est là que commencent les quatre côtes de réduction du goléron qui s'étirent sur 9 tours. La golette se termine au 45e tour avec 8 mailles prolongées chacune par une paire de fils réunis par quatre 7 cm plus haut, chaque faisceau étant soutenu par un seul fil aboutissant au cul de l'engin. Ce dernier est maintenu fermé par un cordon coulissant qu'on tend en l'enfilant dans une fente pratiquée à la base de la longue crosse. Cette crosse mesure environ 76 cm et l'autre 51 cm. Les cercles sont cousus aux 11e, 22e et 35e tours. La longue crosse est recollée. – Don de Mme Josette Dagon, Onnens (B. V.).</t>
  </si>
  <si>
    <t>1992-0010</t>
  </si>
  <si>
    <t>MB 1992-10</t>
  </si>
  <si>
    <t>MB 1992-10 – Dix berfous en toile de machine. Ils présentent donc une couture latérale. Les quatre côtes de réduction dans le goléron constituent en fait autant de coutures. La toile compte 48 mailles de 19 mm dès le début. Le goléron commence au 34e tour. Ses côtes de réduction sont longues de 10 tours et la golette est soutenue par plusieurs faisceaux pairs de fils combinés entre eux. Elle se termine au 45e tour. Les cercles sont cousus aux 10e, 20e et 33e tours. Les deux crosses, longues de 75 à 80 cm, sont attachées au premier cercle. Leur base est fendue pour recevoir le cordon d'attache du cul de l'engin. – Objet en bon état ayant appartenu à Willy Dagon, d'Onnens (1907-1978). – Don de Mme Josette Dagon, Onnens (B. V.).</t>
  </si>
  <si>
    <t>1992-0011</t>
  </si>
  <si>
    <t>MB 1992-11</t>
  </si>
  <si>
    <t>MB 1992-11 – Cinq berfous identiques aux précédents MB 1992-10 mais leurs cercles sont parfois placés aux 10e, 21e et 34e rangs. L'une des deux crosses ne mesure qu'une soixantaine de centimètres, l'autre seule soutient le cordon d'attache du cul.  – Don de Mme Josette Dagon, Onnens (B. V.).</t>
  </si>
  <si>
    <t>1992-0012</t>
  </si>
  <si>
    <t>MB 1992-12</t>
  </si>
  <si>
    <t>MB 1992-12 – Berfou identique à MB 1992-10 sauf qu'il lui manque une crosse. – Un trou.  – Don de Mme Josette Dagon, Onnens (B. V.).</t>
  </si>
  <si>
    <t>1992-0013</t>
  </si>
  <si>
    <t>MB 1992-13</t>
  </si>
  <si>
    <t>MB 1992-13 – Berfou identique à MB 1992-10, sauf que l'une des deux crosses ne mesure que 54 cm.  Détérioré par les souris. – Don de Mme Josette Dagon, Onnens (B. V.).</t>
  </si>
  <si>
    <t>1992-0014</t>
  </si>
  <si>
    <t>MB 1992-14</t>
  </si>
  <si>
    <t>MB 1992-14 – Berfou identique à MB 1992-10 mais il lui manque une crosse. Fortement détérioré par les souris. – Don de Mme Josette Dagon, Onnens (B. V.).</t>
  </si>
  <si>
    <t>1992-0015</t>
  </si>
  <si>
    <t>MB 1992-15</t>
  </si>
  <si>
    <t>MB 1992-15 – Berfou de maille 19 mm en chanvre filoché à la main. Il compte 24 mailles jusqu'au 9e tour et 47 à partir du 10e. Les cercles sont cousus aux 11e, 23e et 36e tours. Pour le reste, il est semblable aux précédents MB 1992-14. Fortement détérioré par les souris. – Don de Mme Josette Dagon, Onnens (B. V.).</t>
  </si>
  <si>
    <t>1992-0016</t>
  </si>
  <si>
    <t>MB 1992-16</t>
  </si>
  <si>
    <t>MB 1992-16 – Sept berfous en toile de machine de type MB 1992-10 – Plus ou moins gravement endommagés par les souris.  – Don de Mme Josette Dagon, Onnens (B. V.).</t>
  </si>
  <si>
    <t>1992-0019</t>
  </si>
  <si>
    <t>MB 1992-19</t>
  </si>
  <si>
    <t>MB 1992-19 – Filet en monofil bleuté de maille 32 mm, marqué « 30m/m » sur les deux premiers begnets. La toile proprement dite compte 53 tours de hauteur. Les premiers et derniers sont doubles. Elle est soutenue par des chevalets longs de 15,5-16 cm portant 6 mailles chacun. Des begnets de celluloïd sont cousus tous les six chevalets. Le chalame est en chanvre et porte 68 begnets. Il se termine par deux zies longues respectivement de 120 et 150 mm. Le filet est bordé latéralement par deux cordelettes fines. La vêtre est en mèche, probablement de coton. Elle est assujettie au bas de la toile par un fil probablement de nylon. Des plombs y sont pincés toutes les vingt mailles environ. – Filet ayant appartenu à feu Willy Dagon, d'Onnens. – Don de Mme Josette Dagon, Onnens (B. V.).</t>
  </si>
  <si>
    <t>A 02h</t>
  </si>
  <si>
    <t>1992-0401</t>
  </si>
  <si>
    <t>MB 92-401</t>
  </si>
  <si>
    <t>MB 92-401– Berfou en chanvre (sauf les trois permiers tours du cul de l'engin qui sont en coton). Sa maille mesure 19mm de noeud à noeud. Il est filoché à la main et en spirale, mais sans décrochement au passage d'un tour à l'autre. Il compte 21 mailles jusqu'au 9ème tour de 42 ensuite ; les quatre côtés de résuction du goléron débutent au 36ème tour et s'arrètent au 44ème (sauf une qui s'étend sur 9 tours). La golette se termine au 46ème tour par 8 mailles prolongées chacune par une paire de fils. Ces fils sont réunis par quatre, chaque faisceau formant à son tour un nouvelle paire, cela après 8 cm puis 15cm, les 4 fils restant étant attachés au cul de l'engin après 8-9cm. Ce dernier peut s'ouvrir grâce à un fil coulissant. Les cercles sont cousus aux 11ème, 23ème et 34ème tours. Ce berfou ne possède pas de crosses. – A appartenu à Willy Dagon d'Omnens (qui était manchot de naissance et filochait néanmoins sans problème). – Don de Mme Josette Dagon.</t>
  </si>
  <si>
    <t>1992-0403</t>
  </si>
  <si>
    <t>MB 1992-403</t>
  </si>
  <si>
    <t>MB 1992-403– Lot de cinq berfous en chanvre, de maille 20 mm, semblables et de même provenance que MB 1992-401 mais ils possèdent chacun deux crosses faites de baguettes pelées fourchues à leur extrémité, longues de 75 à 80 cm, attachées au premier cercle à une trentaine de centimètres de leur base qui est fendue afin de recevoir le cordon de fermeture de l'engin. Lot en bon état. – Don de Mme Josette Dagon.</t>
  </si>
  <si>
    <t>1992-0420</t>
  </si>
  <si>
    <t>MB 1992-420</t>
  </si>
  <si>
    <t>Etole nylon</t>
  </si>
  <si>
    <t>MB 1992-420 – Etole en nylon de maille 31 mm, marquée « 30 » sur les begnets de ses extrémités. La toile compte 55 tours de hauteur. Elle est soutenue par des chevalets dont chacun mesure 15 cm et porte 6 mailles. Le chalame en chanvre est garni de 64 begnets répartis tous les six chevalets. Il se termine par des zies longues de 150 cm environ. Une ficelle borde les petits côtés du filet. La vêtre est en chanvre et porte des plombs pincés toutes les 25-30 mailles. Elle est longue d'environ 22 cm pour 6 mailles. – Mars 1991. – Etat médiocre. – A appartenu à feu Willy Dagon, d’Onnens. – Don de Mme Josette Dagon.</t>
  </si>
  <si>
    <t>1993-0001</t>
  </si>
  <si>
    <t>MB 1993-1</t>
  </si>
  <si>
    <t>MB 1993-1 – Trois pierres ayant lesté un grand-filet* de coton de 450 mailles aux gorges. Elles proviennent toutes de la Pointe du Grin. La plus grosse pèse 1 kg 400 et mesure 150 mm de longueur. Elle est légèrement encochée au marteau latéralement. Elle était suspendue au mounion* du bras de derrière (une pierre encore plus grosse lestait le mounion* du bras de devant). Celle de grosseur moyenne pèse 830 g et mesure 127 mm de longueur et n'est pas encochée. Elle était suspendue au milieu d'un bras. La plus petite pèse 475 g et mesure 116 mm de longueur. Elle est encochée latéralement sur une partie de son pourtour. Elle était suspendue près du mounion*, et non pas près du sac où l'on mettait des pierres plus rondes moins susceptibles de s'emmailler. – Don de René Collomb, 1568 Portalban. (B. V.)</t>
  </si>
  <si>
    <t>La Pointe du Grin</t>
  </si>
  <si>
    <t>COLLOMB René</t>
  </si>
  <si>
    <t>1993-0002</t>
  </si>
  <si>
    <t>MB 1993-2</t>
  </si>
  <si>
    <t>MB 1993-2 – Grand-filet à féra raccourci dans sa longueur. Il mesurait normalement 240 m d'envergure et 40 m de hauteur. Les manchettes ont des mailles de 100 mm et les courres des mailles de 40 mm. Ce filet date du début des années 1950. Il provient de Nantes. Les mailles du sac mesurent au fond (cul): 26 mm; à 1 m du fond: 26 mm; à 2 m: 26 mm (fil plus gros) et 32 mm (fil fin); à 3 m: 32 mm (fil fin); à 4 m: 34 mm (fil fin), 38 mm (fin), 40 mm (moyen); à 5 m: 34 mm (fin), 38 mm (moyen); à 6 m: 34 mm (fin); 38 mm (moyen); à 7 m: 34 mm (fin), 38 mm (moyen); à 8 m: 33 mm (fin), 38 mm (fin et moyen); à 9 m: 36 mm (fin), 45 mm (moyen); à 10 m (38 mm (fin), 46 mm (moyen), 48 mm (moyen); à 11 m: 39 mm (fin et moyen), 46 mm (moyen), 47 mm (moyen), 48 mm (moyen) (la vêtre commence à 11,15 m); à 12 m: 38 mm (moyen), 54 mm (fin) et 60 mm (moyen); à 13 m: 55 mm (fin et moyen). – Don de Philippe Viollaz, Le Locum, F-74500 Meillerie. (B. V.)</t>
  </si>
  <si>
    <t>Nantes</t>
  </si>
  <si>
    <t>début des années 1950</t>
  </si>
  <si>
    <t>VIOLLAZ Philippe</t>
  </si>
  <si>
    <t>1994-0002</t>
  </si>
  <si>
    <t>MB 1994-2</t>
  </si>
  <si>
    <t>Epingle</t>
  </si>
  <si>
    <t>MB 1994-2 – Deux épingles et leur liette en crin tombées d'une pelote de fil à l'épingle appartenant au Musée d'Estavayer (cote n°504). Ce fil à l'épingle est composé d'une ficelle mère, en chanvre, portant des liettes de 20 à 30 cm tous les 110-120 cm. Il servait à capturer des èches au XIXe siècle. (B. V.)</t>
  </si>
  <si>
    <t>XIXe siècle</t>
  </si>
  <si>
    <t>1994-0003</t>
  </si>
  <si>
    <t>MB 1994-3</t>
  </si>
  <si>
    <t>MB 1994-3 – Aubière de maille 11 mm et 100 tours de hauteur, y compris des tours de grossier en haut et en bas. Son chalame de chanvre est garni de begnets toutes les 6 ansettes. Une ansette mesure 11 cm et réunit 10 mailles. La vêtre est en crin et porte des plombs roulés tous les 13 cm, soit toutes les 12 mailles. La toile de cette aubière est en textile végétal. Un begnet a disparu sur les 49. – Don de M. Dody Neuhaus, Fresens, qui a reçu ce filet d'un certain Chabloz, pêcheur amateur à Onnens VD (B. V.).</t>
  </si>
  <si>
    <t>A 11h</t>
  </si>
  <si>
    <t>NEUHAUS Dody</t>
  </si>
  <si>
    <t>1994-0004</t>
  </si>
  <si>
    <t>MB 1994-4</t>
  </si>
  <si>
    <t>Nasse nylon</t>
  </si>
  <si>
    <t>MB 1994-4 – Nasse en nylon épais, de 75-80 cm de diamètre et de maille 44 mm. Longueur totale 54 tours. Vingt-quatre mailles au cul. Doublement au 12e tour. Cercles en métal fixés aux 16e, 29e et 40e tours. Le goléron compte quatre côtes de réduction à partir du 44e tour. Le golet s'ouvre au 54e tour. Les deux crosses sont en églantier ou en cornouiller sanguin. Elles mesurent 180 cm. – Don de Roger Arm, Cheyres, peu avant sa mort (janvier 1986, B. V.).</t>
  </si>
  <si>
    <t>1994-0005</t>
  </si>
  <si>
    <t>MB 1994-5</t>
  </si>
  <si>
    <t>Truble</t>
  </si>
  <si>
    <t>MB 1994-5 – Truble en chanvre (Fischbahre). L'entrée est haute d'environ 66 cm. Elle est formée par un arc en bois (l. = 192 cm) tendu par une cordelle (l. = 132 cm) et renforcé aux deux bouts par une lanière de cuir. L'arc est en épine noire ou blanche. A son sommet, se trouve une petite courroie de cuir qui reçoit le manche de l'engin, placé verticalement. A l'intérieur de l'arc, ce manche se divise en deux branches aboutissant à la cordelle où elles sont attachées. Ce manche est normalement en coudrier. Il manque ici. Le sac compte 92 tours* et environ 176 cm de profondeur. Les mailles mesurent 23 mm à l'ouverture, 21 mm au milieu et 20 mm au cul. Elles sont au nombre de 150 à l'ouverture. Une réduction a lieu aux 47e, 52e, 56e, 63e, 67e, 71e, 74e et 79e tours*. Elle est d'une maille sur six au 47e tour* puis d'une maille sur cinq aux suivants. Le fil est doublé aux deux premiers tours* ainsi qu'aux trente derniers (dès le 62e).
Ce filet (Netz en allemand) a été monté vers 1962. Il servait avant la pêche électrique, dans les ruisseaux privés des environs de Biberist (notamment dans l'Oesch). Le pêcheur plongeait précautionneusement son filet peu en aval d'une cache à truites puis pénétrait dans l'eau avec ses cuissardes. Les truites s'enfuyant vers l'aval entraient dans le piège qu'il fallait relever immédiatement. – Don de M. Walter Nyffenegger, 4562 Biberist (B. V.).
OBJET prêté et rendu cassé puis jeté en novembre 2000...</t>
  </si>
  <si>
    <t>Biberist</t>
  </si>
  <si>
    <t>NYFFENEGGER Walter</t>
  </si>
  <si>
    <t>1994-0006</t>
  </si>
  <si>
    <t>MB 1994-6</t>
  </si>
  <si>
    <t>Harpon / grappin à filet</t>
  </si>
  <si>
    <t>MB 1994-6 – Harpon/grappin à quatre becs long d'environ 36 cm, à quoi il faut ajouter une boucle en haut (diamètre 65 mm) et un poids de fer long de 16,5 cm en bas. Ce dernier est formé par une lame épaisse de 2 cm repliée en U sur une pièce rectangulaire à section carrée (45 mm de côté) qui est elle-même soudée au harpon. Ce harpon était utilisé pour retenir des filets sur fond vaseux ou mouvant. Il a appartenu à Hervé Rougemont, pêcheur à Chez-le-Bart jusque vers 1973.</t>
  </si>
  <si>
    <t>jusque vers 1973</t>
  </si>
  <si>
    <t>1995-0060</t>
  </si>
  <si>
    <t>MB 1995-60</t>
  </si>
  <si>
    <t>Tragalle</t>
  </si>
  <si>
    <t>MB 1995-60 – Tragalle* en toile de goujonnière* de maille 6 mm et d'environ 1,50 m de hauteur. Elle est de facture sommaire et composite. Son chalame*, long de 14,50 m [7,26+7,31=14,57 m] (plus deux zies* d'environ 40 cm chacune), est en corde de flotte synthétique renforcée par des begnets* d'écorce et des cylindres de mousse artificielle. Sa vêtre*, longue de 15,40 m (dont 90 cm pour le bas du sac) [6,76+0,89+7,79=15,44 m], est en mèche de nylon lestée de balles de plomb récupérées d'une ancienne tragalle* d'Yvonand. Le sac prend à 30 cm au-dessous du chalame*, mesure environ 3 m de longueur et est cousu longitudinalement en haut et verticalement au bout, formant deux angles avec un tchapi* en bas. Prolongé par une corde à chaque bras, il était tendu d'un bateau et retiré en frottant le fond, bateau ancré. Ce filet ne servait pas seulement à capturer le goujon pour les fils près du bord, mais également les vengeronnets* et tout ce qui se présentait, notamment des brochets. – Don de Gilbert Nicolier, Corcelles-près-Concise (B. V.).</t>
  </si>
  <si>
    <t>NICOLIER Gilbert</t>
  </si>
  <si>
    <t>1995-0061</t>
  </si>
  <si>
    <t>MB 1995-61</t>
  </si>
  <si>
    <t>MB 1995-61 – Aiguillette* (navette) en bois fabriquée à la machine. Elle mesure 176 mm de longueur et est terminée par une fourchette à chaque bout, situées dans le même plan. – Don de Gilbert Nicolier, Corcelles-près-Concise (B.V.).</t>
  </si>
  <si>
    <t>Canne à pêche</t>
  </si>
  <si>
    <t>2007-0002</t>
  </si>
  <si>
    <t>MB 2007-02</t>
  </si>
  <si>
    <t>MB 2007-02 – Partie de tramail datant d’avant la Seconde Guerre mondiale. La flue, de maille 30 mm, compte 105 tours de hauteur. Les avant-garde, de maille 20,5 mm, comptent 6 tours de hauteur. Le chalame est formé par une cordelette de chanvre. Des bignets en écorce sont attachés toutes les quatre ansettes. La vêtre est en crin. L’engin a été vitriolé. – Don de Mme Erika Steffen, Glion, nièce de feu Edmond Henry pêcheur à Cortaillod près de la Tuilière.</t>
  </si>
  <si>
    <t>avant la Seconde Guerre mondiale</t>
  </si>
  <si>
    <t>STEFFEN Erika</t>
  </si>
  <si>
    <t>2007-0003</t>
  </si>
  <si>
    <t>MB 2007-03</t>
  </si>
  <si>
    <t>Filet simple toile</t>
  </si>
  <si>
    <t xml:space="preserve">MB 2007-03 – Filet simple toile (paléière de fond ?). La toile de maille 6 cm, probablement en coton, compte 29 tours. Le chalame est probablement en chanvre et garni de bignets en écorce. La vêtre est en mèche, vitriolée. – Don de Mme Erika Steffen, Glion, nièce de feu Edmond Henry pêcheur à Cortaillod près de la Tuilière (effectué par M. René Berton, Bôle). </t>
  </si>
  <si>
    <t>A 12h</t>
  </si>
  <si>
    <t>2007-0004</t>
  </si>
  <si>
    <t>MB 2007-04</t>
  </si>
  <si>
    <t>MB 2007-04 – Partie de tramail d’avant la Seconde Guerre mondiale. La flue, de maille 4,7 cm, compte 79 tours de hauteur. Les avant-garde, de maille 20 cm, comptent 6 tours de hauteur. Le chalame est en chanvre. Les bignets sont en écorce, quelques-uns en liège et un en polystirène. La vêtre en chanvre est garnie de plombs pincés. – Don de Mme Erika Steffen, Glion, nièce de feu Edmond Henry pêcheur à Cortaillod près de la Tuilière (effectué par M. René Berton, Bôle).</t>
  </si>
  <si>
    <t>2007-0005</t>
  </si>
  <si>
    <t>MB 2007-05</t>
  </si>
  <si>
    <t>MB 2007-05 – Filet à simple toile (étole), peut-être paléière. La toile, de maille 60 mm, compte 27 tours plus un tour de grossier en haut et un en bas. Le filet compte 136 bignets en écorce attachés toutes les cinq ansettes. Chaque ansette soutient trois mailles. La vêtre est en coton torsadé et supporte, toutes les 13 mailles, des plombs pincés. – Don de Mme Erika Steffen, Glion, nièce de feu Edmond Henry pêcheur à Cortaillod près de la Tuilière (effectué par M. René Berton, Bôle).</t>
  </si>
  <si>
    <t>2007-0006</t>
  </si>
  <si>
    <t>MB 2007-06</t>
  </si>
  <si>
    <t>MB 2007-06 – Partie de tramail d’avant la Seconde Guerre mondiale. La flue, de maille 30 mm, compte 97 tours et les avant-garde, de maille 21 cm, comptent 6 tours. Des bignets en écorce sont placés toutes les trois ansettes. Ces dernières sont longues de 21-22 cm. La vêtre en crin est garnie de plombs pincés. – Don de Mme Erika Steffen, Glion, nièce de feu Edmond Henry pêcheur à Cortaillod près de la Tuilière (effectué par M. René Berton, Bôle).</t>
  </si>
  <si>
    <t>2007-0007</t>
  </si>
  <si>
    <t>Ancre</t>
  </si>
  <si>
    <t>MB 2007-0007 – Deux ancres identiques, à étoles de fond, légères, atypiques car formées d’un crochet et de trois jas. Longueur 59 cm et largeur 37,2 cm. – Dons de Mme Erika Steffen, Glion, nièce de feu Edmond Henry pêcheur à Cortaillod près de la Tuilière (effectué par M. René Berton, Bôle).</t>
  </si>
  <si>
    <t>MB 2007-07</t>
  </si>
  <si>
    <t>2007-0008</t>
  </si>
  <si>
    <t>MB 2007-08</t>
  </si>
  <si>
    <t>MB 2007-08 – Goujonnière de maille 5 mm en fibres synthétiques. Le chalame bignetté (avec flotteurs incorporés) et la mèche plombée sont reliés par un fil en zig-zag dont les segments mesurent 24 cm. – Don de Mme Erika Steffen, Glion, nièce de feu Edmond Henry pêcheur à Cortaillod près de la Tuilière (effectué par M. René Berton, Bôle).</t>
  </si>
  <si>
    <t>2007-0010</t>
  </si>
  <si>
    <t>MB 2007-10</t>
  </si>
  <si>
    <t>Épervier</t>
  </si>
  <si>
    <t>MB 2007-10 – Epervier sans doute confisqué. Cet engin a été filoché à la main, en coton, lin ou chanvre. Il n’a pas été vitriolé. Il mesure environ 3,6 m de diamètre (sa forme est celle d’un cône évasé). Il pèse 7,350 kg. Il date au plus tard du début des années 1950, vu l’absence totale de fibres synthétiques. La corde qui permet de récupérer l’engin mesure 4,50 m. Son extrémité libre se termine par une boucle de 6 cm, soigneusement épissée. L’autre extrémité, côté filet, est terminée par une boucle de même grandeur, surmontée par une torsade précédant l’épissure. L’engin est filoché en spirale. Au lieu de tours*, nous parlerons donc de spires. Le commençon* sera considéré comme la première spire. Il compte environ 61 mailles renforcées (fils doubles). Elles sont traversées par la boucle d’attachage. Ces premières mailles sont longues de 6 cm environ. Suivent quatre spires de maille 24 mm. Ces spires comptent 61½ mailles, également renforcées. Après la 5e spire, commencent les augmentations : une maille sur dix. Il y a donc 6 côtes d’augmentation. Les spires 6, 7 et 8 comptent donc 67½ mailles. Ces augmentations ont lieu toutes les trois spires. A la 8e spire, l’augmentation est d’une maille sur 11. Les trois spires suivantes comptent donc 73½ mailles. A la 11e spire, l’augmentation est d’une maille sur 12. Les trois spires suivantes comptent donc 79½ mailles. Même schéma à la 14e spire. A la 17e spire, l’augmentation a lieu toutes les 7 mailles. Il y a donc 12 côtes. Et ainsi de suite jusqu’à la 29e spire. A la 32e spire, l’augmentation a lieu toutes les 6 mailles. Il y a donc 24 côtes. Et ainsi de suite jusqu’à la 47e spire. A partir de la 50e spire, l’augmentation a lieu toutes les 6 mailles. Il y a donc environ 48 côtes. Et ainsi de suite jusqu’à la 56e spire. A la 59e spire, l’augmentation a lieu toutes les 9 (ou parfois toutes les 18) mailles. Entre les 60e et 80e spires, le filet compte donc 465½ mailles de tour (fil simple). Les spires 81 à 83 sont renforcées (fil double). Elles supportent, à la 82e spire, les raccords qui soutiennent la vêtre, à raison d’un raccord toutes les sept mailles (sauf en un endroit où l’intervalle est de 4 mailles), ce qui fait 67 raccords. Les raccords mesurent 12 cm. Les spires 84 à 113, de maille 21 mm, constituent la gouttière. Leur fil est simple. Les spires 114 à 116 sont renforcées (fils doubles). La vêtre est formée par sept fils non torsadés. Elle est directement attachée à une 117e et dernière spire à mailles plus petites. La vêtre compte trois balles de plomb entre chaque raccord (sauf en face de l’endroit où l’intervalle est de quatre mailles et qui compte deux balles). Les plombs sont au nombre de 200. – Don de M. Daniel Donzé, garde-pêche responsable de la pisciculure de Colombier, effectué en août 2001 (Bernard Vauthier).</t>
  </si>
  <si>
    <t>DONZE Daniel</t>
  </si>
  <si>
    <t>2007-0011</t>
  </si>
  <si>
    <t>MB 2007-11</t>
  </si>
  <si>
    <t>MB 2007-11 – Motogodille hors-bord des années 1930. Marque Penta type Archimède, bicylindre. – Don de Mme Erika Steffen, Glion, nièce de feu Edmond Henry pêcheur à Cortaillod près de la Tuilière (effectué par M. René Berton, Bôle).</t>
  </si>
  <si>
    <t>années 1930</t>
  </si>
  <si>
    <t>Penta type Archimède</t>
  </si>
  <si>
    <t>Petit Cortaillod</t>
  </si>
  <si>
    <t>Vitrine</t>
  </si>
  <si>
    <t>2008-0141</t>
  </si>
  <si>
    <t>MB 2008-0141</t>
  </si>
  <si>
    <t>Bas de ligne</t>
  </si>
  <si>
    <t>MB 2008-0141 – Enveloppe contenant trois sachets en plastique, eux-mêmes garnis chacun d’une « queue de rat », bas de ligne en nylon s’amincissant progressivement jusqu’à son extrémité, pour la pêche à la mouche. – Don de M. André Allisson, ancien propriétaire du magasin Au Pêcheur à Neuchâtel.</t>
  </si>
  <si>
    <t>2008-0229</t>
  </si>
  <si>
    <t>MB 2008-229</t>
  </si>
  <si>
    <t>Gambe</t>
  </si>
  <si>
    <t>2009-0397</t>
  </si>
  <si>
    <t>MB 2009-397</t>
  </si>
  <si>
    <t>Aiguille à locher</t>
  </si>
  <si>
    <t xml:space="preserve">MB 2009-397 – « Aiguille à locher » longue de 12,5 cm, piquée dans un bouchon de liège, trouvée le long de l’Allaine au Pont d’Able en aval de Porrentruy, perdue par un pêcheur. Cet objet, pourvu d’un chas ouvrable, permet de passer le fil sur la colonne vertébrale d'un petit poisson vif servant d’esche. – Don de Bernard Vauthier, Bôle.  </t>
  </si>
  <si>
    <t>l’Allaine vers Porrentruy</t>
  </si>
  <si>
    <t>Leurre</t>
  </si>
  <si>
    <t>VAUTHIER Bernard</t>
  </si>
  <si>
    <t>2009-0398</t>
  </si>
  <si>
    <t>MB 2009-0398</t>
  </si>
  <si>
    <t>MB 2009-0398 – « Aiguille à locher » longue de 14 cm, recourbée en forme de chas à l’arrière. – Provenance non documentée.</t>
  </si>
  <si>
    <t>Provenance non documentée</t>
  </si>
  <si>
    <t>2011-0073</t>
  </si>
  <si>
    <t>MB 2011-0073</t>
  </si>
  <si>
    <t>MB 2011-0073 – Lot de trente-sept bignets en écorce ou en liège – Don de M. Bernard Gander, apparenté à la famille Arm.</t>
  </si>
  <si>
    <t>GANDER Bernard</t>
  </si>
  <si>
    <t>2012-0017</t>
  </si>
  <si>
    <t>MB 2012-17</t>
  </si>
  <si>
    <t>MB 2012-17 – Monte lémanique nyonnaise en coton dont les bras mesurent chacun 28 m pour la vêtre et 27,10 m pour le chalame. Son sac mesure 8,8 m depuis la vêtre et 9,7 m depuis le chalame. Elle remonte au début du XXe siècle. L’un des flotteurs est marqué au feu « L. Frechet ». – Don de Madame Lina Frechet, 1260 Nyon (Bernard Vauthier).</t>
  </si>
  <si>
    <t>« L. Frechet »</t>
  </si>
  <si>
    <t>FRECHET Lina</t>
  </si>
  <si>
    <t>Carte postale</t>
  </si>
  <si>
    <t>Auvernier</t>
  </si>
  <si>
    <t>Ecomusée</t>
  </si>
  <si>
    <t>2012-0142</t>
  </si>
  <si>
    <t>MB 2012-142</t>
  </si>
  <si>
    <t>Fil dormant</t>
  </si>
  <si>
    <t>MB 2012-142 – Fil dormant datant d’environ 1930 à la Tuilière de Bevaix (Edmond Henry), rangé dans une ancienne caisse à savon, garnie intérieurement, à 2-3 cm du bord, d’un liteau de liège dans lequel sont piqués 319 hameçons. – Don de René Berton.</t>
  </si>
  <si>
    <t>Caisse bois</t>
  </si>
  <si>
    <t>la Tuilière de Bevaix</t>
  </si>
  <si>
    <t>d’environ 1930</t>
  </si>
  <si>
    <t>BERTON René</t>
  </si>
  <si>
    <t>2013-0034</t>
  </si>
  <si>
    <t>MB 2013-34</t>
  </si>
  <si>
    <t>Carte piscicole</t>
  </si>
  <si>
    <t>MB 2013-34 – Carte piscicole par Savoie-Petitpierre, 1904 (réduction).</t>
  </si>
  <si>
    <t>Porte-documents</t>
  </si>
  <si>
    <t>Savoie-Petitpierre</t>
  </si>
  <si>
    <t>Plafond</t>
  </si>
  <si>
    <t>2013-0045</t>
  </si>
  <si>
    <t>MB 2013-0045</t>
  </si>
  <si>
    <t>MB 2013-0045 – Lot de plus d’une centaine de bignets en Sagex (polystyrène) mesurant 55x25x10 mm, passés en chapelets sur des ficelles. – Don de M. René Berton.</t>
  </si>
  <si>
    <t>2013-0050</t>
  </si>
  <si>
    <t>MB 2013-0050</t>
  </si>
  <si>
    <t>MB 2013-0050 – Lot d’une petite trentaine de bignets en écorce longs de 5 à 6 cm. – Don de M. René Berton.</t>
  </si>
  <si>
    <t>2013-0051</t>
  </si>
  <si>
    <t>MB 2013-0051</t>
  </si>
  <si>
    <t>MB 2013-0051 – Lot de sept petits bignets de 6 à 7 cm, en écorce, passés en chapelet sur une ficelle – Don de M. René Berton.</t>
  </si>
  <si>
    <t>2013-0052</t>
  </si>
  <si>
    <t>MB 2013-0052</t>
  </si>
  <si>
    <t>MB 2013-0052 – Lot d’une septantaine de bignets de 6 à 7 cm, en écorce paraffinée. – Don de M. René Berton.</t>
  </si>
  <si>
    <t>2013-0053</t>
  </si>
  <si>
    <t>MB 2013-0053</t>
  </si>
  <si>
    <t>MB 2013-0053 – Lot de septante à quatre-vingts bignets en écorce paraffinée, longs d’environ 8 cm. – Don de M. René Berton.</t>
  </si>
  <si>
    <t>2013-0054</t>
  </si>
  <si>
    <t>MB 2013-0054</t>
  </si>
  <si>
    <t>MB 2013-0054 – Lot d’une centaine de bignets en écorce de 7 à 8 cm. – Don de M. René Berton.</t>
  </si>
  <si>
    <t>2013-0055</t>
  </si>
  <si>
    <t>MB 2013-0055</t>
  </si>
  <si>
    <t>MB 2013-0055 – Lot d’une centaine de bignets en écorce, paraffinés, longs de 8 à 9 cm.– Don de M. René Berton.</t>
  </si>
  <si>
    <t>2013-0056</t>
  </si>
  <si>
    <t>MB 2013-0056</t>
  </si>
  <si>
    <t>MB 2013-0056– Lot d’une petite centaine de bignets en écorce, longs de 8 à 9 cm. – Don de M. René Berton.</t>
  </si>
  <si>
    <t>2013-0057</t>
  </si>
  <si>
    <t>MB 2013-0057</t>
  </si>
  <si>
    <t>MB 2013-0057 – Lot de septante à quatre-vingts bignets en écorce, longs de 9 à 10 cm. – Don de M. René Berton.</t>
  </si>
  <si>
    <t>2013-0058</t>
  </si>
  <si>
    <t>MB 2013-0058</t>
  </si>
  <si>
    <t>MB 2013-0058 – Lot d’une quarantaine de bignets en écorce, longs de10 à 11 cm. – Don de M. René Berton.</t>
  </si>
  <si>
    <t>2013-0059</t>
  </si>
  <si>
    <t>MB 2013-0059</t>
  </si>
  <si>
    <t>MB 2013-0059 – Lot d’une septantaine de bignets en écorce longs de 10 à 11 cm. – Don de M. René Berton.</t>
  </si>
  <si>
    <t>2013-0060</t>
  </si>
  <si>
    <t>MB 2013-0060</t>
  </si>
  <si>
    <t>MB 2013-0060 – Lot d’une septantaine de bignets en écorce longs de 11 à 13 cm. – Don de M. René Berton.</t>
  </si>
  <si>
    <t>2013-0061</t>
  </si>
  <si>
    <t>MB 2013-61</t>
  </si>
  <si>
    <t>Canardière</t>
  </si>
  <si>
    <t xml:space="preserve">MB 2013-61 – Canardière en aluminium des années 1930 n’ayant servi qu’une fois. Elle mesure 905 cm de longueur sur 120 cm de largeur et environ 50 cm de hauteur. Il s’agit d’un bateau plat en forme de loquette avec canon amovible et caisse de matériel. Il se mouvait à l’origine grâce à une hélice à main (manquante) puis avec un moteur (manquant aussi). René Berton qui l’avait achetée à Edmond Henry, de la Tuilière de Bevaix. Son canon aurait été fondu dans les ateliers Darne à Saint-Etienne. Le contenu des cartouches se composait de 75 g de poudre et de 225 g de plomb. – Don de de la famille de M. René Berton.   </t>
  </si>
  <si>
    <t>2013-0062</t>
  </si>
  <si>
    <t>MB 2013-62</t>
  </si>
  <si>
    <t>Filet synthétique monofil</t>
  </si>
  <si>
    <t>MB 2013-62 – Filet synthétique en monofil de maille 38 mm, à corde de flotte et mèche plombée. Il date probablement de la fin des années 1990.</t>
  </si>
  <si>
    <t>probablement de la fin des années 1990</t>
  </si>
  <si>
    <t>2013-0063</t>
  </si>
  <si>
    <t>MB 2013-63</t>
  </si>
  <si>
    <t>MB 2013-63 – Polet de fond à flotteur en liège et fanion de cuir probablement reçu vers 1990.</t>
  </si>
  <si>
    <t>A 07h</t>
  </si>
  <si>
    <t>2013-0065</t>
  </si>
  <si>
    <t>MB 2013-0065</t>
  </si>
  <si>
    <t>Canardière - caisse d'outillage</t>
  </si>
  <si>
    <t>Toit</t>
  </si>
  <si>
    <t>2013-0109</t>
  </si>
  <si>
    <t>MB 2013-109</t>
  </si>
  <si>
    <t>Loquette</t>
  </si>
  <si>
    <t>MB 2013-109 – Loquette, soit bateau à fond plat, pourvue de deux rames croisantes portées par des tolets et comprenant deux grains (viviers) successifs à l’avant. Marquée NE 2815. Extérieur peint en rouge, intérieur en bleu. Dimensions 640 x 110 cm sur 40 à 50 cm de hauteur. – Don de M. Alphonse Henry, pêcheur sur le site de l’Ecomusée, effectué peu avant sa mort lors de l’exposition au collège des Cerisiers en 2013-2014.</t>
  </si>
  <si>
    <t>Marquée NE 2815</t>
  </si>
  <si>
    <t>2014-0029</t>
  </si>
  <si>
    <t>MB 2014-0029</t>
  </si>
  <si>
    <t>MB 2014-0029 "Plombs - lests" Gambe avec douille</t>
  </si>
  <si>
    <t>2014-0086</t>
  </si>
  <si>
    <t>MB 2014-0086</t>
  </si>
  <si>
    <t>Aiguillettes / navettes</t>
  </si>
  <si>
    <t>MB 2014-0086 "Aiguillettes / navettes"</t>
  </si>
  <si>
    <t>2014-0228</t>
  </si>
  <si>
    <t>Cote relevée à l'inventaire 2024</t>
  </si>
  <si>
    <t>VOGEL Claudine</t>
  </si>
  <si>
    <t>2014-0268</t>
  </si>
  <si>
    <t>MB 2014-0268</t>
  </si>
  <si>
    <t>MB 2014-0268 – Polet de lève formé de deux planches peintes en grenat, disposées en forme de croix, articulées, traversées en leur centre par la hampe d’un drapeau noir et blanc. Il est marqué à la peinture blanche au nom d’« Alphonse Henry, Bevaix » dernier pêcheur sur le site de l’Ecomusée.</t>
  </si>
  <si>
    <t>A 08H</t>
  </si>
  <si>
    <t>« Alphonse Henry, Bevaix »</t>
  </si>
  <si>
    <t>2014-0270</t>
  </si>
  <si>
    <t>MB 2014-270</t>
  </si>
  <si>
    <t>MB 2014-270 – Tramail des années 1930 allégé par 60 bignets d’écorce dont le premier et le dernier sont peints en orange (l’un est marqué « J Henry »). Le chalame en chanvre porte des ansettes longues de 18 cm. Les avant-gardes en chanvre comptent six tours de 20 cm. La flue en coton compte 62 tours de 35 mm. La vêtre en crin est garnie de plombs roulés. – Don de Mme Vogel, nièce d’Alphonse Henry.</t>
  </si>
  <si>
    <t xml:space="preserve"> des années 1930</t>
  </si>
  <si>
    <t>2014-0271</t>
  </si>
  <si>
    <t>MB 2014-271</t>
  </si>
  <si>
    <t>MB 2014-271 – Tramail provenant de la baraque d’Alphonse Henry ; flue 20 mm. avant-gardes 37 mm (?) ; bignets marqués Jules Henry, père du légataire.</t>
  </si>
  <si>
    <t>marqués Jules Henry</t>
  </si>
  <si>
    <t>2014-0272</t>
  </si>
  <si>
    <t>2014-0273</t>
  </si>
  <si>
    <t>2014-0274</t>
  </si>
  <si>
    <t>MB 2014-0274</t>
  </si>
  <si>
    <t>MB 2014-0274 – Deux dériveurs de traîne lestés de plomb avec crochet sur le dessus et à leur extrémité tronquée, l’autre étant amincie. Longueur 30 cm – Trouvaille faite sur le site de l’Ecomusée en provenance d’Alphonse Henry.</t>
  </si>
  <si>
    <t>2014-0275</t>
  </si>
  <si>
    <t>MB 2014-0275</t>
  </si>
  <si>
    <t>MB 2014-0275 – Dériveur gauche, de couleur rouge, en bois, avec crochet sur le dessus et à son extrémité tronquée. Dimensions 30x10 cm. Il date au moins du début des années 1980. – Origine inconnue.</t>
  </si>
  <si>
    <t>2014-0278</t>
  </si>
  <si>
    <t>MB 2014-278</t>
  </si>
  <si>
    <t>Devon</t>
  </si>
  <si>
    <t>MB 2014-278 – Devons soit leurres pour la pêche, représentant de petits poissons articulés, avec hameçons. Environ 25 pièces. Ceux en bois peint datent des années 1940 et ont été offerts par M. Jean-Pierre Perrinjaquet.</t>
  </si>
  <si>
    <t>B1 Vitrine 2</t>
  </si>
  <si>
    <t>PERRINJAQUET Jean-Pierre</t>
  </si>
  <si>
    <t>2014-0279</t>
  </si>
  <si>
    <t>MB 2014-0279</t>
  </si>
  <si>
    <t>Cuillère en métal</t>
  </si>
  <si>
    <t>MB 2014-0279 – Trois cuillères métalliques ondulantes, identiques, de facture récente, pour la truite, à la traîne probablement ou éventuellement au lancer, teintées de pourpre sur le dos. – Don de M. Jean-Pierre Perrinjaquet.</t>
  </si>
  <si>
    <t>2014-0281</t>
  </si>
  <si>
    <t>MB 2014-0281</t>
  </si>
  <si>
    <t>Goléron</t>
  </si>
  <si>
    <t>MB 2014-0281a – Goléron de nasse en fil de cuivre long de 55 cm et dont les mailles mesurent 21 mm. – Trouvaille faite sur le site de l’Ecomusée en provenance d’Alphonse Henry.
MB 2014-0281b – Goléron en fil de cuivre long de 57 cm et dont les mailles mesurent 21 mm. Trouvaille faite sur le site de l’Ecomusée (Alphonse Henry)</t>
  </si>
  <si>
    <t>2014-0285</t>
  </si>
  <si>
    <t>MB 2014-0285</t>
  </si>
  <si>
    <t>MB 2014-0285 – Moule cylindrique, en bois dur, servant à calibrer les mailles lors du filochage. Longueur 10,5 cm et diamètre 38 mm. – Trouvaille faite sur le site de l’Ecomusée (Alphonse Henry).</t>
  </si>
  <si>
    <t>2014-0286</t>
  </si>
  <si>
    <t>2014-0288</t>
  </si>
  <si>
    <t>MB 2014-0288</t>
  </si>
  <si>
    <t>MB 2014-0288 – Aiguillette soit navette, en bois, mesurant 20 sur 2,5 cm. – Trouvaille effectuée sur le site de l’Ecomusée (Alphonse Henry).</t>
  </si>
  <si>
    <t>2014-0289</t>
  </si>
  <si>
    <t>MB 2014-0289</t>
  </si>
  <si>
    <t>MB 2014-0289 – Aiguillette soit navette, en bois, longue de 13,5 cm. Elle a été taillée dans un élément de double-mètre gradué. – Trouvaille effectuée sur le site de l’Ecomusée (Alphonse Henry).</t>
  </si>
  <si>
    <t>2014-0290</t>
  </si>
  <si>
    <t xml:space="preserve">MB 2014-290 </t>
  </si>
  <si>
    <t>MB 2014-290 – Aguillette à chas et ardillon, longue de 13 cm. Elle a été taillée dans un vieux mètre pliant dont persistent les graduations centimétriques. – Objet trouvé sur le site de l’Ecomusée (Alphonse Henry).</t>
  </si>
  <si>
    <t>Carton "Aiguilettes"</t>
  </si>
  <si>
    <t>2014-0291</t>
  </si>
  <si>
    <t>MB 2014-291</t>
  </si>
  <si>
    <t>MB 2014-291 – Aguillette à chas et ardillon, longue de 134 mm, plus étroite que la précédente. Elle a été taillée dans un vieux mètre pliant dont persistent les graduations en pouces. – Objet trouvé sur le site de l’Ecomusée (Alphonse Henry).</t>
  </si>
  <si>
    <t>2014-0292</t>
  </si>
  <si>
    <t>MB 2014-0292</t>
  </si>
  <si>
    <t>MB 2014-0292 – Caisse à fil dormant (palangre) garnie intérieurement près du bord d’un liteau de liège dans lequel sont piqués 271 hameçons reliés à une ficelle mère en chanvre. Longueur/largeur/hauteur : 46,5/39/29 cm. – Trouvaille effectuée sur le site de l’Ecomusée (Alphonse Henry).</t>
  </si>
  <si>
    <t>2014-0294</t>
  </si>
  <si>
    <t>MB 2014-0294</t>
  </si>
  <si>
    <t>MB 2014-0294 – Corne de brume longue de 20 cm. – Trouvaille effectuée sur le site de l’Ecomusée (Alphonse Henry).</t>
  </si>
  <si>
    <t>2014-0296</t>
  </si>
  <si>
    <t>2014-0298</t>
  </si>
  <si>
    <t>MB 2014-0298</t>
  </si>
  <si>
    <t>MB 2014-0298 – Quatre dériveurs soit planchettes peintes en rouge avec crochets sur le dessus et à leur extrémité carrée. Dimensions 30 x 10 cm. A fixer au fil de traîne. – Don de M. Jean-Pierre Perrinjaquet.</t>
  </si>
  <si>
    <t>2014-0301</t>
  </si>
  <si>
    <t>2014-0315</t>
  </si>
  <si>
    <t>MB 2014-315</t>
  </si>
  <si>
    <t>Clou forgé</t>
  </si>
  <si>
    <t>MB 2014-315 – Clou forgé de barque du Doubs. – Don de Pierre Dubail, Le Moulin Jeannottat, Les Pommerats.</t>
  </si>
  <si>
    <t>Tiroir 5</t>
  </si>
  <si>
    <t>Doubs</t>
  </si>
  <si>
    <t>DUBAIL Pierre</t>
  </si>
  <si>
    <t>2014-0354</t>
  </si>
  <si>
    <t>MB 2014-354</t>
  </si>
  <si>
    <t>Bouteille d'eau de la Sarine</t>
  </si>
  <si>
    <t>MB 2014-354 – Bouteille contenant de l’eau de la Sarine dans son emballage dessiné par l’artiste Frédéric Aeby, vendue par les pêcheurs en faveur du repeuplement après la pollution de la rivière par des PCB de type dioxine lors de la crue du 22 août 2005.</t>
  </si>
  <si>
    <t>Expo 2023</t>
  </si>
  <si>
    <t>Frédéric Aeby</t>
  </si>
  <si>
    <t>Peinture - Aquarelle</t>
  </si>
  <si>
    <t>2015-0073</t>
  </si>
  <si>
    <t>MB 2015-73</t>
  </si>
  <si>
    <t>MB 2015-73 – Dévidoir portant un fil de cuivre tressé terminé par un monofil synthétique et un hameçon gainé de caoutchouc rouge foncé. Il permettait de pratiquer la tirette dans le Bas-Lac, devant la Tène et la Thielle, tiré dès le mois d’août par saccades derrière un bateau, à 3-5 m de profondeur. – Don de M. Joseph Zosso, Neuchâtel.</t>
  </si>
  <si>
    <t>Le Bas-Lac</t>
  </si>
  <si>
    <t>ZOSSO Joseph</t>
  </si>
  <si>
    <t>2015-0074</t>
  </si>
  <si>
    <t>MB 2015-74</t>
  </si>
  <si>
    <t>Vivier</t>
  </si>
  <si>
    <t>MB 2015-74 – Vivier cylindrique en treillis de mailles hexagonales de 15 mm, long de 80 cm et mesurant 26 cm de diamètre. Il a été utilisé avant 1960 dans le Doubs à Maison Monsieur. – Don de Mme Danielle Mougin, La Chaux-de-Fonds.</t>
  </si>
  <si>
    <t>Maison Monsieur Le Doubs</t>
  </si>
  <si>
    <t>avant 1960</t>
  </si>
  <si>
    <t>MOUGIN Danielle</t>
  </si>
  <si>
    <t>Bouteille à vairons</t>
  </si>
  <si>
    <t>2015-0076</t>
  </si>
  <si>
    <t>MB 2015-76</t>
  </si>
  <si>
    <t>MB 2015-76 – Dévidoir long de 56 cm et large de 34 portant un fil verdâtre terminé par un monofil synthétique et une cuillère marquée CYBELE. Il a été utilisé avant 1960 dans le Doubs à Maison Monsieur. – Don de Mme Danielle Mougin, La Chaux-de-Fonds.</t>
  </si>
  <si>
    <t>2015-0078</t>
  </si>
  <si>
    <t>MB 2015-78</t>
  </si>
  <si>
    <t>Flotteur en verre</t>
  </si>
  <si>
    <t>MB 2015-78 – Flotteur sphérique en verre, cassé à l’une de ses extrémités. Il a été utilisé avant 1960 dans le Doubs à Maison Monsieur. – Don de Mme Danielle Mougin, La Chaux-de-Fonds.</t>
  </si>
  <si>
    <t>2015-0079</t>
  </si>
  <si>
    <t>MB 2015-79</t>
  </si>
  <si>
    <t>MB 2015-79 – Vivier métallique contractable à clapet, à suspendre dans l’eau. Il mesure 35-36 cm de diamètre et 61 cm de hauteur une fois déployé. Il a été utilisé avant 1960 dans le Doubs à Maison Monsieur. – Don de Mme Danielle Mougin, La Chaux-de-Fonds. – Cet objet a peut-être été éliminé.</t>
  </si>
  <si>
    <t>2015-0080</t>
  </si>
  <si>
    <t>MB 2015-80</t>
  </si>
  <si>
    <t>Cadre</t>
  </si>
  <si>
    <t>MB 2015-80 – Cadre de 30 sur 18 cm portant un monofil synthétique. Il a été utilisé avant 1960 dans le Doubs à Maison Monsieur. – Don de Mme Danielle Mougin, La Chaux-de-Fonds.</t>
  </si>
  <si>
    <t>2015-0081</t>
  </si>
  <si>
    <t>MB 2015-81</t>
  </si>
  <si>
    <t>MB 2015-81 – Cadre de 31,2 sur 13,9 cm portant un monofil synthétique. Il a été utilisé avant 1960 dans le Doubs à Maison Monsieur. – Don de Mme Danielle Mougin, La Chaux-de-Fonds.</t>
  </si>
  <si>
    <t>Moulinet</t>
  </si>
  <si>
    <t>2015-0083</t>
  </si>
  <si>
    <t>MB 2015-83</t>
  </si>
  <si>
    <t>MB 2015-83 – Torchon quadrangulaire marqué au feu « HGB » long de 26,1 cm, utilisé avant 1960 dans le Doubs à Maison Monsieur. – Don de Mme Danielle Mougin, La Chaux-de-Fonds.</t>
  </si>
  <si>
    <t>marqué au feu « HGB »</t>
  </si>
  <si>
    <t>2015-0084</t>
  </si>
  <si>
    <t>MB 2015-84</t>
  </si>
  <si>
    <t>MB 2015-84 – Torchon quadrangulaire marqué au feu « L.G. », long de 26,1 cm, utilisé avant 1960 dans le Doubs à Maison Monsieur. – Don de Mme Danielle Mougin, Point-du-Jour 22, 2300 La Chaux-de-Fonds.</t>
  </si>
  <si>
    <t>marqué au feu « L.G. »</t>
  </si>
  <si>
    <t>2015-0086</t>
  </si>
  <si>
    <t>MB 2015-86</t>
  </si>
  <si>
    <t>Planchette</t>
  </si>
  <si>
    <t>MB 2015-86 – Planchette autour de laquelle était enroulé du fil au moment de son achat (marquée « Fr 1,50 ») et portant encore quelques mètres de ce dernier. Elle mesure 19,6 cm de longueur. Elle date d’avant 1960 et vient du Doubs à Maison Monsieur. – Don de Mme Danielle Mougin, La Chaux-de-Fonds.</t>
  </si>
  <si>
    <t>2015-0087</t>
  </si>
  <si>
    <t>MB 2015-87</t>
  </si>
  <si>
    <t>MB 2015-87 – Planchette-dévidoir ayant porté un fil de qualité lors de la vente (marquée « Fr 1,70 »), mesurant 19,3 cm. Elle date d’avant 1960 (Doubs à Maison Monsieur). – Don de Mme Danielle Mougin, La Chaux-de-Fonds.</t>
  </si>
  <si>
    <t>2015-0088</t>
  </si>
  <si>
    <t>MB 2015-88</t>
  </si>
  <si>
    <t>Aiguillette</t>
  </si>
  <si>
    <t>MB 2015-88 – Aiguillette portant du fil fin de coton, longue de 17,9 mm. Elle a été utilisée dans la première moitié du XXe siècle à Maison Monsieur. – Don de Mme Danielle Mougin, La Chaux-de-Fonds.</t>
  </si>
  <si>
    <t>première moitié du XXe siècle</t>
  </si>
  <si>
    <t>2015-0092</t>
  </si>
  <si>
    <t>MB 2015-92</t>
  </si>
  <si>
    <t>Bocal à batterie</t>
  </si>
  <si>
    <t>MB 2015-92 – Lot de trois bocaux (a, c et d) pourvus chacun d’une anode et d’une cathode et servant, placés en batterie, à produire de l’électricité pour alimenter une ampoule destinée à attirer le poisson dans une nasse. Ce système a été utilisé avant 1960 dans le Doubs à Maison Monsieur. – Don de Mme Danielle Mougin, La Chaux-de-Fonds.
(15.92 a+d à B4 Nord  et 15.92 c exposé à B3 Ouest)</t>
  </si>
  <si>
    <t>15.92 a+b
+ B3 exposé (15.92c)</t>
  </si>
  <si>
    <t>2015-0094</t>
  </si>
  <si>
    <t>MB 2015-94</t>
  </si>
  <si>
    <t>MB 2015-94 – Nasse mesurant 2 m sur 82 cm et 53 cm de hauteur. Elle possède un fond plat bordé de deux liteaux de bois et un dos semi-cylindrique maintenu par trois liteaux de moindre section et soutenu par trois arceaux métalliques. Elle est revêtue de treillis métallique de maille hexagonale de 32 mm environ. Ses deux extrémités sont entièrement occupées par des golérons terminés par un manchon de tiges métalliques (ardillon*) empêchant le poisson de rebrousser chemin. Latéralement, à mi-longueur, s’ouvre une petite porte en bois. Elle fut utilisée avant 1950 dans le Doubs à Maison Monsieur. – Don de Mme Danielle Mougin, La Chaux-de-Fonds. – Objet probablement éliminé.</t>
  </si>
  <si>
    <t>avant 1950</t>
  </si>
  <si>
    <t>Animaux</t>
  </si>
  <si>
    <t>NICOLE-GROUX Brigitte</t>
  </si>
  <si>
    <t>2017-0144</t>
  </si>
  <si>
    <t>MB/EPP 2017-144</t>
  </si>
  <si>
    <t xml:space="preserve">MB/EPP 2017-144 – Filoche de 1,9 m utilisée dans les années 1950 à Concise. – Don de Mme Marie-Madeleine Jeanmonod-Fauconnet, Concise.   </t>
  </si>
  <si>
    <t>dans les années 1950</t>
  </si>
  <si>
    <t>2017-0145</t>
  </si>
  <si>
    <t>MB/EPP 2017-145</t>
  </si>
  <si>
    <t>Marque à feu</t>
  </si>
  <si>
    <t>MB/EPP 2017-145 – Marque à feu au nom de « Henry ». – Don de Mme Claudine Vogel-Henry, Bevaix.</t>
  </si>
  <si>
    <t>« Henry »</t>
  </si>
  <si>
    <t>2017-0147</t>
  </si>
  <si>
    <t>MB/EPP 2017-147</t>
  </si>
  <si>
    <t>Etole de nylon</t>
  </si>
  <si>
    <t>MB/EPP 2017-147 – Etole de nylon de maille 26 mm, 60 tours, chalame et vêtre de chanvre probablement, bignets d’écorce paraffinés, plombs pincés. – Don de Mme Marie-Madeleine Jeanmonod-Fauconnet, Concise.</t>
  </si>
  <si>
    <t>2017-0148</t>
  </si>
  <si>
    <t>MB/EPP 2017-148</t>
  </si>
  <si>
    <t>MB/EPP 2017-148 – Etole de nylon de maille 28 mm, 60 tours, chalame probablement de chanvre, vêtre en crin sauf sur un petit bout, bignets en celluloïd, plombs pincés. – Don de Mme Marie-Madeleine Jeanmonod-Fauconnet, Concise.</t>
  </si>
  <si>
    <t>2017-0149</t>
  </si>
  <si>
    <t>MB/EPP 2017-149</t>
  </si>
  <si>
    <t>MB/EPP 2017-149 – Etole de nylon de maille 26 mm, 60 tours, vêtre et chalame en chanvre prob., bignets en écorce, plombs pincés. – Don de Mme Marie-Madeleine Jeanmonod-Fauconnet, Concise.</t>
  </si>
  <si>
    <t>2017-0150</t>
  </si>
  <si>
    <t>MB/EPP 2017-150</t>
  </si>
  <si>
    <t>Peinture - Tableau</t>
  </si>
  <si>
    <t>MB/EPP 2017-150 – Tableau peint à l’huile vers 1920 par Hermann Bonny, photograveur et peintre amateur, Chevroux et Neuchâtel, représentant le retrait d’un grand-filet d’après la peinture de William Röthlisberger, 1884 – Don de M. J.-D. Vauthier, Bevaix.</t>
  </si>
  <si>
    <t>Chevroux &amp; Neuchâtel</t>
  </si>
  <si>
    <t>Hermann Bonny</t>
  </si>
  <si>
    <t>VAUTHIER J.-D.</t>
  </si>
  <si>
    <t>LAURENT Frédéric</t>
  </si>
  <si>
    <t>2017-0182</t>
  </si>
  <si>
    <t>MB/EPP 2017-182</t>
  </si>
  <si>
    <t>Etole</t>
  </si>
  <si>
    <t>MB/EPP 2017-182 – Etole, de lève apparemment, de couleur bleue, formée par deux filets appondus. Toile en nylon de maille 70 mm, dépourvue de tours de grossier. Chalame et vêtre en chanvre, également de couleur bleue. Ansettes prenant deux mailles à la fois. Pas d’allégeage. Plombs pincés espacés. Aux extrémités, deux zies de 1,10 m environ. Filet ayant appartenu à Alphonse Henry – Don d’une personne de Bôle effectué en septembre 2017.</t>
  </si>
  <si>
    <t xml:space="preserve">une personne de Bôle </t>
  </si>
  <si>
    <t>2017-0183</t>
  </si>
  <si>
    <t>MB/EPP 2017-183</t>
  </si>
  <si>
    <t>MB/EPP 2017-183 – Idem que MB/EPP 2017-182 mais en blanc. Les mailles mesurent 68 mm et elles sont redoublées en bas.</t>
  </si>
  <si>
    <t>2017-0189</t>
  </si>
  <si>
    <t>MB/EPP 2017-189</t>
  </si>
  <si>
    <t>Bobine de traîne</t>
  </si>
  <si>
    <t>MB/EPP 2017-189 – Bobine de traîne de 19,7 cm de diamètre et 9,6 cm de largeur, portant un monofil synthétique bleu terminé par un plomb puis une cuillère et un hameçon quadruple. Manche de 11,5 cm. Marque « DF » c’est-à-dire « droite, fond » – Don de Monsieur Jean-Jacques Bolle.</t>
  </si>
  <si>
    <t>Marque « DF » c’est-à-dire « droite, fond »</t>
  </si>
  <si>
    <t>BOLLE Jean-Jacques</t>
  </si>
  <si>
    <t>2018-0009</t>
  </si>
  <si>
    <t>MB/EPP 2018-09</t>
  </si>
  <si>
    <t>Pelote de chalame en chanvre</t>
  </si>
  <si>
    <t>MB/EPP 2018-09 – Pelote de chalame en chanvre vitriolé, pesant environ 1 kg, provenant de chez feu Roger Arm à Cheyres. – Don de Mme May Vaucher-Arm, Lyss.</t>
  </si>
  <si>
    <t>VAUCHER-ARM May</t>
  </si>
  <si>
    <t>2018-0010</t>
  </si>
  <si>
    <t>MB/EPP 2018-10</t>
  </si>
  <si>
    <t>MB/EPP 2018-10 – Soliveau en liège avec sa cordelette en mèche synthétique, mesurant env. 14,5 x 12 x 6 cm – Don de Mme May Vaucher-Arm à Lyss : Roger Arm, Cheyres.</t>
  </si>
  <si>
    <t>2018-0011</t>
  </si>
  <si>
    <t>MB/EPP 2018-11</t>
  </si>
  <si>
    <t>MB/EPP 2018-11 – Soliveau en liège avec sa cordelette en mèche synthétique, mesurant env. 23 x 12 x 6 cm – Don de Mme May Vaucher-Arm, Lyss en provenance de Roger Arm, Cheyres.</t>
  </si>
  <si>
    <t>2018-0012</t>
  </si>
  <si>
    <t>MB/EPP 2018-12</t>
  </si>
  <si>
    <t>MB/EPP 2018-12 – Polet de fond sans son fanion. Son flotteur est en liège et mesure 20 x 20 x 6-7 cm. Sa hampe est en bois et mesure 64 cm. Il est marqué au feu « Roger Arm », pêcheur à Cheyres. – Don de Mme May Vaucher-Arm, Lyss : Roger Arm, Cheyres.</t>
  </si>
  <si>
    <t>2018-0013</t>
  </si>
  <si>
    <t>MB/EPP 2018-13</t>
  </si>
  <si>
    <t xml:space="preserve">MB/EPP 2018-13 – Berfou tronconique en toile de machine de maille 20 mm, comptant 45 tours et portant des cercles aux 7e, 20e et 32e tours. Le cul est fermé par une cordelette et présente une déchirure. Les crosses mesurent environ 60 cm. – Don de Mme May Vaucher-Arm, Lyss, en provenance de Roger Arm, Cheyres.      </t>
  </si>
  <si>
    <t>2018-0014</t>
  </si>
  <si>
    <t>MB/EPP 2018-14</t>
  </si>
  <si>
    <t>Etole de fond en nylon</t>
  </si>
  <si>
    <t>MB/EPP 2018-14 – Etole (paléière) de fond en nylon de maille 69 cm et 22 tours dont le premier et le dernier en fil double. Chalame en mèche synthétique garni, tous les cinq chevalets, de bignets d’écorce paraffinés. Chevalets portant trois mailles. Vêtre en cordelette de chanvre portant des plombs pincés. – Don de Mme May Vaucher-Arm, Lyss, en provenance de Roger Arm, Cheyres.</t>
  </si>
  <si>
    <t>2018-0015</t>
  </si>
  <si>
    <t>MB/EPP 2018-15</t>
  </si>
  <si>
    <t>MB/EPP 2018-15 – Etole (paléière) de fond en nylon de maille 50 mm et 37 tours dont ceux des bords en fil double, plus un tour de liaison en bas. Les chevalets comptent quatre mailles. Des bignets d’écorce paraffinés sont cousus alternativement tous les cinq puis dix chavalets. Les ralingues supérieure et inférieure sont en chalame de chanvre torsadé. – Don de Mme May Vaucher-Arm, Lyss, en provenance de Roger Arm, Cheyres.</t>
  </si>
  <si>
    <t>2018-0016</t>
  </si>
  <si>
    <t>MB/EPP 2018-16</t>
  </si>
  <si>
    <t>MB/EPP 2018-16 – Etole (bondelière) de maille 27 mm et 58 tours de hauteur, dévêtrée par endroits. Chalame en chanvre torsadé garni de bignets de celluloïd alternativement toutes les 5 et 10 ansettes. Ces dernières portent chacune 6 mailles. Vêtre en mèche tressée garnie de plombs pincés. – Don de Mme May Vaucher-Arm, Lyss, en provenance de Roger Arm, Cheyres.</t>
  </si>
  <si>
    <t>2018-0017</t>
  </si>
  <si>
    <t>MB/EPP 2018-17</t>
  </si>
  <si>
    <t xml:space="preserve">MB/EPP 2018-17 – Etole semblable à la précédente MB/EPP 2018-16 mais très peu dévêtrée. Maille 27 mm, 59 tours, chevalets portant six mailles, bignets en celluloïd cousus alternativement touts les 5 puis 10 chevalets, vêtre en mèche tressée, cousue à chaque maille, garnie de plombs pincés tous les 85-90 cm.  – Don de Mme May Vaucher-Arm, Lyss, en provenance de Roger Arm, Cheyres. </t>
  </si>
  <si>
    <t>2018-0018</t>
  </si>
  <si>
    <t>MB/EPP 2018-18</t>
  </si>
  <si>
    <t>Bourriche en vannerie</t>
  </si>
  <si>
    <t>MB/EPP 2018-18 – Bourriche en vannerie d’osier pelé élargie vers le haut, à fond et couvercle en bois. Sa base mesure 28,5 et son couvercle 38,7 cm de longueur. Ce dernier est percé d’un trou carré. La charnière est en rotin. Une courroie de toile forte permet de porter la bourriche en bandoulière. – Don de M. Alain Berton en provenance de M. René Berton.</t>
  </si>
  <si>
    <t>Cirons</t>
  </si>
  <si>
    <t>BERTON Alain</t>
  </si>
  <si>
    <t>2018-0019</t>
  </si>
  <si>
    <t>MB/EPP 2018-19</t>
  </si>
  <si>
    <t>MB/EPP 2018-19 – Boille élargie vers le bas en fer blanc zingué, de marque « Maurer ». Sa base mesure 40 cm et son ouverture 24 cm de longueur. Deux bretelles en cuir, croisées en haut, permettent d’endosser le récipient. – Don de M. Alain Berton en provenance de M. René Berton.</t>
  </si>
  <si>
    <t xml:space="preserve"> « Maurer »</t>
  </si>
  <si>
    <t>2018-0020</t>
  </si>
  <si>
    <t>MB/EPP 2018-20</t>
  </si>
  <si>
    <t>MB/EPP 2018-20 – Berfou de maille 18 mm filoché en chanvre à la main et en spirale. Il compte 22 mailles sur 14 tours et le double jusqu’au 35e tour. Il se termine par un goléron comptant trois côtes de diminution sur 12 tours. Deux fils relient l’ouverture (golet) au cul de l’engin. Des cercles de diamètres croissants, vitriolés, sont cousus par des fils spiralés aux 15e, 25e et 35e tours. – Don de M. Alain Berton en provenance de M. René Berton.</t>
  </si>
  <si>
    <t>2018-0021</t>
  </si>
  <si>
    <t>MB/EPP 2018-21</t>
  </si>
  <si>
    <t xml:space="preserve">MB/EPP 2018-21 – Berfou de maille 20 mm filoché en chanvre, à la main. Il compte 21 mailles sur 14 tours puis le double jusqu’au 33e, après quoi trois côtes de réduction en réduisent le nombre jusqu’à 6 ou 7 au 43e (golet). Des cercles sont cousus aux 15e, 23e et 33e tours. Les crosses mesurent 66 et 70 cm. – Don de M. Alain Berton en provenance de M. René Berton. </t>
  </si>
  <si>
    <t>2018-0022</t>
  </si>
  <si>
    <t>MB/EPP 2018-22</t>
  </si>
  <si>
    <t>MB/EPP 2018-22 a, b, c et d – Fragments d’étoles de maille 27-28 mm en fil fort (anglais ?), dont trois avec des semosses (extrémités). Ils comptent 44 tours de hauteur. Les ansettes portent cinq mailles et des bignets d’écorce prennent place toutes les cinq ansettes. Le chalame et la vêtre sont en chanvre torsadé. Cette dernière est garnie de plombs pincés – Don de M. Alain Berton en provenance de M. René Berton.</t>
  </si>
  <si>
    <t>2018-0023</t>
  </si>
  <si>
    <t>MB/EPP 2018-23</t>
  </si>
  <si>
    <t>MB/EPP 2018-23 – Berfou en toile forte de machine, de maille 20 mm. Curieusement, son armature est entièrement métallique (alliage de cuivre) : cercles au 10e, 22e et 34e tours. Quatre côtes de réduction. Une crosse de 76 cm soutenant le cul et une autre de 48 cm. – Don de M. Alain Berton en provenance de M. René Berton.</t>
  </si>
  <si>
    <t>2018-0024</t>
  </si>
  <si>
    <t>MB/EPP 2018-24</t>
  </si>
  <si>
    <t>MB/EPP 2018-24 – Idem que MB/EPP 2018-23 mais en moins bon état. – Don de M. Alain Berton en provenance de M. René Berton.</t>
  </si>
  <si>
    <t>2018-0025</t>
  </si>
  <si>
    <t>MB/EPP 2018-25</t>
  </si>
  <si>
    <t>MB/EPP 2018-25 – Moufle en bois et corde en chanvre à une plus deux poulies à gorge en plastique. – Don de M. Alain Berton en provenance de M. René Berton.</t>
  </si>
  <si>
    <t>2018-0026</t>
  </si>
  <si>
    <t>MB/EPP 2018-26</t>
  </si>
  <si>
    <t>MB/EPP 2018-26 – Dériveur gauche, en tôle, long de 33,5 cm, peint en orange. Il se compose d’un cylindre creux, terminé en pointe conique, et d’un aileron en gouttière. – Don de M. Alain Berton en provenance de M. René Berton.</t>
  </si>
  <si>
    <t>2018-0027</t>
  </si>
  <si>
    <t>MB/EPP 2018-27</t>
  </si>
  <si>
    <t>MB/EPP 2018-27 – Dériveur droit, en tôle, long de 33,5 cm, peint en orange. Il se compose d’un cylindre creux, terminé en pointe conique, et d’un aileron en gouttière. – Don de M. Alain Berton en provenance de M. René Berton.</t>
  </si>
  <si>
    <t>2018-0028</t>
  </si>
  <si>
    <t>MB/EPP 2018-28</t>
  </si>
  <si>
    <t>MB/EPP 2018-28 – Harpon métallique de 35,3 cm de longueur totale, composé d’une partie pointue barbelée d’une longueur d’environ 23,5 cm et d’une gaine destinée à recevoir un manche. Il aurait été forgé par le pêcheur Rousselot, de Bevaix. – Don de M. Alain Berton en provenance de M. René Berton.</t>
  </si>
  <si>
    <t>Bevaix</t>
  </si>
  <si>
    <t>ROUSSELOT</t>
  </si>
  <si>
    <t>2018-0029</t>
  </si>
  <si>
    <t>MB/EPP 2018-29</t>
  </si>
  <si>
    <t>MB/EPP 2018-29 – Soliveau en liège mesurant 20x14x4-5 cm et marqué au feu « ROUSSELOT » – Don de M. Alain Berton en provenance de M. René Berton.</t>
  </si>
  <si>
    <t>2018-0030</t>
  </si>
  <si>
    <t>MB/EPP 2018-30</t>
  </si>
  <si>
    <t>MB/EPP 2018-30 – Bignets d’écorce (bruts ou paraffinés), de celluloïd et de polystyrène enfilés en collier. – Don de M. Alain Berton en provenance de M. René Berton.</t>
  </si>
  <si>
    <t>Carton blanc</t>
  </si>
  <si>
    <t>2018-0031</t>
  </si>
  <si>
    <t>MB/EPP 2018-31</t>
  </si>
  <si>
    <t>Vêtre en sisal</t>
  </si>
  <si>
    <t>MB/EPP 2018-31 – Vêtre en sisal lestée de balles de plomb percées, probablement d’origine étrangère. – Don de M. Alain Berton en provenance de M. René Berton, juin 2018.</t>
  </si>
  <si>
    <t>2018-0032</t>
  </si>
  <si>
    <t>MB/EPP 2018-32</t>
  </si>
  <si>
    <t>MB/EPP 2018-32 – Moulinet avec dispositif multiplicatif et frein à cliquet déboîtable. – Don de M. Laurent Berton.</t>
  </si>
  <si>
    <t>BERTON Laurent</t>
  </si>
  <si>
    <t>2018-0036</t>
  </si>
  <si>
    <t>MB/EPP 2018-36</t>
  </si>
  <si>
    <t>MB/EPP 2018-36 – Moulinet automatique. – Don de M. Laurent Berton.</t>
  </si>
  <si>
    <t>2018-0037</t>
  </si>
  <si>
    <t>MB/EPP 2018-37</t>
  </si>
  <si>
    <t>MB/EPP 2018-37 – Moulinet à multiplication, frein à cliquet déboîtable et guide d’enroulement. – Don de M. Laurent Berton.</t>
  </si>
  <si>
    <t>2018-0038</t>
  </si>
  <si>
    <t>MB/EPP 2018-38</t>
  </si>
  <si>
    <t>MB/EPP 2018-38 – Moulinet simple, en bois. (Cote inscrite sous une languette.) – Don de M. Laurent Berton.</t>
  </si>
  <si>
    <t>2018-0039</t>
  </si>
  <si>
    <t>MB/EPP 2018-39</t>
  </si>
  <si>
    <t xml:space="preserve">MB/EPP 2018-39 – Moulinet à monture latérale avec frein à cliquet déboîtable. – Don de M. Laurent Berton. </t>
  </si>
  <si>
    <t>2018-0040</t>
  </si>
  <si>
    <t>MB/EPP 2018-40</t>
  </si>
  <si>
    <t>MB/EPP 2018-40 – Moulinet à bobine fixe avec rotor d’enroulement, ainsi que système antiretour et frein à cliquet déboîtables. Marque Luxor, Pezon et Michel. Fait en France. – Don de M. Laurent Berton.</t>
  </si>
  <si>
    <t>Luxor, Pezon et Michel</t>
  </si>
  <si>
    <t>2018-0041</t>
  </si>
  <si>
    <t>MB/EPP 2018-41</t>
  </si>
  <si>
    <t>MB/EPP 2018-41 – Gambe lestée d’une douille remplie de plomb. Ses cinq hameçons sont garnis de crevettes synthétiques. – Don de M. Laurent Berton.</t>
  </si>
  <si>
    <t>2018-0042</t>
  </si>
  <si>
    <t>MB/EPP 2018-42</t>
  </si>
  <si>
    <t>MB/EPP 2018-42 – Gambe de marque L MATOU, sans hameçons. – Don de M. Laurent Berton.</t>
  </si>
  <si>
    <t>marque L MATOU</t>
  </si>
  <si>
    <t>2018-0043</t>
  </si>
  <si>
    <t>MB/EPP 2018-43</t>
  </si>
  <si>
    <t>MB/EPP 2018-43 – Gambe enroulée sur un morceau de carton avec l’inscription manuscrite « 5 gambes sens ardillon 24/7/90 » emballée dans un sachet plastique. – Don de M. Laurent Berton.</t>
  </si>
  <si>
    <t>2018-0044</t>
  </si>
  <si>
    <t>MB/EPP 2018-44</t>
  </si>
  <si>
    <t>MB/EPP 2018-44 – Gambe et son petit enrouleur en forme de planchette. – Don de M. Laurent Berton.</t>
  </si>
  <si>
    <t>2018-0045</t>
  </si>
  <si>
    <t>MB/EPP 2018-45</t>
  </si>
  <si>
    <t>MB/EPP 2018-45 –Gambe et ses trois hameçons, enroulée sur un carton marqué AU PÊCHEUR C. Demange, Chavannes 3, 2000 Neuchâtel. – Don de M. Laurent Berton.</t>
  </si>
  <si>
    <t>2018-0046</t>
  </si>
  <si>
    <t>MB/EPP 2018-46</t>
  </si>
  <si>
    <t>MB/EPP 2018-46 – Gambe et ses cinq hameçons, enroulée sur un carton marqué AU PÊCHEUR C. Demange, Chavannes 3, 2000 Neuchâtel. – Don de M. Laurent Berton.</t>
  </si>
  <si>
    <t>2018-0047</t>
  </si>
  <si>
    <t>MB/EPP 2018-47</t>
  </si>
  <si>
    <t>MB/EPP 2018-47 – Deux gambes et leurs supports respectivement en bois et en plastique. – Don de M. Laurent Berton.</t>
  </si>
  <si>
    <t>2018-0048</t>
  </si>
  <si>
    <t>MB/EPP 2018-48</t>
  </si>
  <si>
    <t>MB/EPP 2018-48 – Gambe, portant cinq hameçons garnis de poissonets en plastique et lestée de plomb, enroulée sur un morceau de carton d’emballage. – Don de M. Laurent Berton.</t>
  </si>
  <si>
    <t>2018-0049</t>
  </si>
  <si>
    <t>MB/EPP 2018-49</t>
  </si>
  <si>
    <t>MB/EPP 2018-49 – Gambe enroulée sur une planchette, garnie d’une dizaine de petits plombs pincés et portant six hameçons dont trois gainés. – Don de M. Laurent Berton</t>
  </si>
  <si>
    <t>2018-0050</t>
  </si>
  <si>
    <t>MB/EPP 2018-50</t>
  </si>
  <si>
    <t>Hameçon</t>
  </si>
  <si>
    <t>MB/EPP 2018-50 – Enveloppe contenant des pochettes d’hameçons. – Don de M. Laurent Berton.</t>
  </si>
  <si>
    <t>2018-0051</t>
  </si>
  <si>
    <t>MB/EPP 2018-51</t>
  </si>
  <si>
    <t>MB/EPP 2018-51 – Gambe enroulée sur une planchette échancrée, portant trois hameçons dorés et protégée par un sachet de plastique agrafé. – Don de M. Laurent Berton.</t>
  </si>
  <si>
    <t>2018-0052</t>
  </si>
  <si>
    <t>MB/EPP 2018-0052</t>
  </si>
  <si>
    <t>Montures</t>
  </si>
  <si>
    <t>MB/EPP 2018-0052 – Huit montures lestées de lignes de fond avec hameçons simples (à escher), enroulées sur des planchettes encochées . – Don de M. Laurent Berton.</t>
  </si>
  <si>
    <t>2018-0053</t>
  </si>
  <si>
    <t>MB/EPP 2018-53</t>
  </si>
  <si>
    <t>MB/EPP 2018-53 – Gambe enroulée sur un carton. – Don de M. Laurent Berton.</t>
  </si>
  <si>
    <t>2018-0054</t>
  </si>
  <si>
    <t>MB/EPP 2018-0054</t>
  </si>
  <si>
    <t>MB/EPP 2018-0054 – Gambe lestée de dix grains de plomb, portant trois hameçons gainés et trois nus, enroulée sur une planchette de presque 14 cm, encochée à ses extrémités. –  Provenance inconnue.</t>
  </si>
  <si>
    <t>2018-0055</t>
  </si>
  <si>
    <t>MB/EPP 2018-55</t>
  </si>
  <si>
    <t>MB/EPP 2018-55 – Boîte en carton contenant de nombreux moulinets à bobine fixe, avec rotor d’enroulement, ainsi que système antiretour et frein à cliquet déboîtables. – Don de M. Laurent Berton.</t>
  </si>
  <si>
    <t>2018-0056</t>
  </si>
  <si>
    <t>MB/EPP 2018-56</t>
  </si>
  <si>
    <t>MB/EPP 2018-56 – Cornet contenant des moulinets métalliques simples et libres. – Don de M. Laurent Berton.</t>
  </si>
  <si>
    <t>2018-0057</t>
  </si>
  <si>
    <t>MB/EPP 2018-57</t>
  </si>
  <si>
    <t>MB/EPP 2018-57 – Cornet contenant des moulinets avec dispositif multiplicatif et frein à cliquet déboîtable. – Don de M. Laurent Berton.</t>
  </si>
  <si>
    <t>2018-0058</t>
  </si>
  <si>
    <t>MB/EPP 2018-58</t>
  </si>
  <si>
    <t>MB/EPP 2018-58 – Cornet contenant des moulinets à multiplication, frein à cliquet et guide d’enroulement. – Don de M. Laurent Berton.</t>
  </si>
  <si>
    <t>2018-0059</t>
  </si>
  <si>
    <t>MB/EPP 2018-59</t>
  </si>
  <si>
    <t>MB/EPP 2018-59 – Cornet contenant des moulinets simples avec freins à cliquets déboîtables. – Don de M. Laurent Berton.</t>
  </si>
  <si>
    <t>2018-0060</t>
  </si>
  <si>
    <t>MB/EPP 2018-60</t>
  </si>
  <si>
    <t>MB/EPP 2018-60 – Cornet contenant des moulinets particuliers. – Don de M. Laurent Berton.</t>
  </si>
  <si>
    <t>2018-0061</t>
  </si>
  <si>
    <t>MB/EPP 2018-61</t>
  </si>
  <si>
    <t>MB/EPP 2018-61 – Trois flotteurs en liège, pour ligne plongeante, traversés par une tige de bois coulissante, sans l’intermédiaire d’une paille. L’un est turbiné et les deux autres fuselés. – Don de M. Laurent Berton.</t>
  </si>
  <si>
    <t>2018-0062</t>
  </si>
  <si>
    <t>MB/EPP 2018-0062</t>
  </si>
  <si>
    <t>MB/EPP 2018-0062 – Cinq flotteurs traversés par un rachis de plume (cygne ?). Quatre sont rouges et de forme turbinée, un autre est vert et blanc et de forme fuselée. – Don de M. Laurent Berton.</t>
  </si>
  <si>
    <t>2018-0064</t>
  </si>
  <si>
    <t>MB/EPP 2018-64</t>
  </si>
  <si>
    <t>MB/EPP 2018-64 – Moulinet simple avec frein à cliquet déboîtable. – Don de M. Laurent Berton.</t>
  </si>
  <si>
    <t>2018-0065</t>
  </si>
  <si>
    <t>MB/EPP 2018-65</t>
  </si>
  <si>
    <t>MB/EPP 2018-65 – Moulinet à multiplication, bobine fixe, rotor et « gâchette » antiretour. – Don de M. Laurent Berton</t>
  </si>
  <si>
    <t>2018-0066</t>
  </si>
  <si>
    <t>MB/EPP 2018-66</t>
  </si>
  <si>
    <t>MB/EPP 2018-66 – Moulinet à multiplication, bobine fixe, rotor et « gâchette » antiretour. – Don de M. Laurent Berton.</t>
  </si>
  <si>
    <t>2018-0067</t>
  </si>
  <si>
    <t>MB/EPP 2018-67</t>
  </si>
  <si>
    <t>MB/EPP 2018-67 – Enveloppe contenant une gambe avec support en plastique couleur ivoire. – Don de M. Laurent Berton.</t>
  </si>
  <si>
    <t>2018-0068</t>
  </si>
  <si>
    <t>MB/EPP 2018-68</t>
  </si>
  <si>
    <t>MB/EPP 2018-68 – Enveloppe contenant deux gambes sans support. – Don de M. Laurent Berton.</t>
  </si>
  <si>
    <t>2018-0069</t>
  </si>
  <si>
    <t>MB/EPP 2018-69</t>
  </si>
  <si>
    <t>MB/EPP 2018-69 – Enveloppe contenant une boîte abritant des gambes à petits hameçons, enroulées sur des morceaux de carton. – Don de M. Laurent Berton, août 2018.
MB/EPP 2018-0069 bis – Gambes dont deux des trois hameçons sont garnis de « cramousards ». Elle est enroulée sur une plaquette de bois et lestée par une douille de balle de fusil remplie de plomb. – Don de M. Laurent Berton.</t>
  </si>
  <si>
    <t>2018-0073</t>
  </si>
  <si>
    <t>MB/EPP 2018-0073</t>
  </si>
  <si>
    <t>Ligne</t>
  </si>
  <si>
    <t>MB/EPP 2018-0073 – Quatre lignes prémontées en nylon monofil, lestées de cinq grains de plomb pincés, gainées d’un manchon coulissant orange et terminées par un petit hameçon (pour la truite en rivière). Elles sont enroulées sur de petits morceaux de carton. Trois sur quatre portent des leurres artificiels orangeâtres en forme de teigne. – Don de M. Laurent Berton.</t>
  </si>
  <si>
    <t>2019-0001</t>
  </si>
  <si>
    <t>MB/EPP 2019-01</t>
  </si>
  <si>
    <t>Brochet - Moulage</t>
  </si>
  <si>
    <t>MB/EPP 2019-01 – Moulage de brochet, en plâtre, réalisé en 1982 par Roger Verdon de Chavannes-le-Chêne. – Don de Mme Brigitte Nicole-Groux, Donneloye.</t>
  </si>
  <si>
    <t>2019-0002</t>
  </si>
  <si>
    <t>MB/EPP 2019-02</t>
  </si>
  <si>
    <t>MB/EPP 2019-02 – Céramique du même brochet (MB/EPP 2019-01) montée sur une planche, réalisé en 1982 par Roger Verdon de Chavannes-le-Chêne. – Don de Mme Brigitte Nicole-Groux, Donneloye.</t>
  </si>
  <si>
    <t>Chavannes-le-Chêne</t>
  </si>
  <si>
    <t>Roger Verdon</t>
  </si>
  <si>
    <t>2019-0004</t>
  </si>
  <si>
    <t>MB/EPP 2019-04</t>
  </si>
  <si>
    <t>2019-0005</t>
  </si>
  <si>
    <t>MB/EPP 2019-05</t>
  </si>
  <si>
    <t>Triptyque</t>
  </si>
  <si>
    <t>MB/EPP 2019-05 a, b et c – Triptyque de Mme Christine Albine Rolle fait de trois panneaux couverts de bignets. Ces derniers provenaient du pêcheur Périllard, de Cortaillod. – Don de Mme Christine Albine Rolle, Boudry.</t>
  </si>
  <si>
    <t>Cortaillod</t>
  </si>
  <si>
    <t>ALBINE ROLLE Christine</t>
  </si>
  <si>
    <t>2019-0006</t>
  </si>
  <si>
    <t>MB/EPP 2019-06</t>
  </si>
  <si>
    <t>Canot de pêche</t>
  </si>
  <si>
    <t>MB/EPP 2019-06 – Canot de pêche en bois de type « Staempfli 600 », datant des années 1930 et immatriculé NE 1606. – Don de M. Alain Berton, Neuchâtel.</t>
  </si>
  <si>
    <t>des années 1930</t>
  </si>
  <si>
    <t>« Staempfli 600 »</t>
  </si>
  <si>
    <t>2019-0007</t>
  </si>
  <si>
    <t>MB/EPP 2019-07</t>
  </si>
  <si>
    <t>MB/EPP 2019-07 – Galet encoché de 111 g trouvé par M. Olivier Junod sur la beine lacustre, accroché à un filet par les moules zébrées qui s’y étaient fixées. – Don de M. Olivier Junod, La Tuilière, Bevaix.</t>
  </si>
  <si>
    <t>Néolitique</t>
  </si>
  <si>
    <t>JUNOD Olivier</t>
  </si>
  <si>
    <t>2019-0008</t>
  </si>
  <si>
    <t>MB/EPP 2019-08</t>
  </si>
  <si>
    <t>MB/EPP 2019-08 – Galet encoché de 68 g trouvé par M. Olivier Junod sur la beine lacustre, accroché à un filet par les moules zébrées qui s’y étaient fixées. – Don de M. Olivier Junod, La Tuilière de Bevaix.</t>
  </si>
  <si>
    <t>2019-0009</t>
  </si>
  <si>
    <t>MB/EPP 2019-09</t>
  </si>
  <si>
    <t>MB/EPP 2019-09 – Idem que MB/EPP 2019-08. Poids 167 g
Galet encoché trouvé par M. Olivier Junod sur la beine lacustre, accroché à un filet par les moules zébrées qui s’y étaient fixées. – Don de M. Olivier Junod, La Tuilière de Bevaix.</t>
  </si>
  <si>
    <t>2019-0010</t>
  </si>
  <si>
    <t>MB/EPP 2019-10</t>
  </si>
  <si>
    <t>MB/EPP 2019-10 – Idem que MB/EPP 2019-08. Poids 196 g
Galet encoché trouvé par M. Olivier Junod sur la beine lacustre, accroché à un filet par les moules zébrées qui s’y étaient fixées. – Don de M. Olivier Junod, La Tuilière de Bevaix.</t>
  </si>
  <si>
    <t>2019-0011</t>
  </si>
  <si>
    <t>MB/EPP 2019-11</t>
  </si>
  <si>
    <t>MB/EPP 2019-11 – Idem que MB/EPP 2019-08. Poids 213 g
Galet encoché trouvé par M. Olivier Junod sur la beine lacustre, accroché à un filet par les moules zébrées qui s’y étaient fixées. – Don de M. Olivier Junod, La Tuilière de Bevaix.</t>
  </si>
  <si>
    <t>2019-0012</t>
  </si>
  <si>
    <t>MB/EPP 2019-12</t>
  </si>
  <si>
    <t>MB/EPP 2019-12 – Idem que MB/EPP 2019-08. Poids 227 g
Galet encoché trouvé par M. Olivier Junod sur la beine lacustre, accroché à un filet par les moules zébrées qui s’y étaient fixées. – Don de M. Olivier Junod, La Tuilière de Bevaix.</t>
  </si>
  <si>
    <t>2019-0013</t>
  </si>
  <si>
    <t>MB/EPP 2019-13</t>
  </si>
  <si>
    <t>MB/EPP 2019-13 – Idem que MB/EPP 2019-08. Poids 228 g
Galet encoché trouvé par M. Olivier Junod sur la beine lacustre, accroché à un filet par les moules zébrées qui s’y étaient fixées. – Don de M. Olivier Junod, La Tuilière de Bevaix.</t>
  </si>
  <si>
    <t>2019-0014</t>
  </si>
  <si>
    <t>MB/EPP 2019-14</t>
  </si>
  <si>
    <t>MB/EPP 2019-14 – Idem que MB/EPP 2019-08. Poids 237 g
Galet encoché trouvé par M. Olivier Junod sur la beine lacustre, accroché à un filet par les moules zébrées qui s’y étaient fixées. – Don de M. Olivier Junod, La Tuilière de Bevaix.</t>
  </si>
  <si>
    <t>2019-0015</t>
  </si>
  <si>
    <t>MB/EPP 2019-15</t>
  </si>
  <si>
    <t>MB/EPP 2019-15 – Idem que MB/EPP 2019-08. Poids 245 g
Galet encoché trouvé par M. Olivier Junod sur la beine lacustre, accroché à un filet par les moules zébrées qui s’y étaient fixées. – Don de M. Olivier Junod, La Tuilière de Bevaix.</t>
  </si>
  <si>
    <t>2019-0016</t>
  </si>
  <si>
    <t>MB/EPP 2019-16</t>
  </si>
  <si>
    <t>MB/EPP 2019-16 – Idem que MB/EPP 2019-08. Poids 246 g
Galet encoché trouvé par M. Olivier Junod sur la beine lacustre, accroché à un filet par les moules zébrées qui s’y étaient fixées. – Don de M. Olivier Junod, La Tuilière de Bevaix.</t>
  </si>
  <si>
    <t>2019-0017</t>
  </si>
  <si>
    <t>MB/EPP 2019-17</t>
  </si>
  <si>
    <t>MB/EPP 2019-17 – Idem que MB/EPP 2019-08. Poids 246 g
Galet encoché trouvé par M. Olivier Junod sur la beine lacustre, accroché à un filet par les moules zébrées qui s’y étaient fixées. – Don de M. Olivier Junod, La Tuilière de Bevaix.</t>
  </si>
  <si>
    <t>2019-0018</t>
  </si>
  <si>
    <t>MB/EPP 2019-18</t>
  </si>
  <si>
    <t>MB/EPP 2019-18 – Idem que MB/EPP 2019-08. Poids 249 g
Galet encoché trouvé par M. Olivier Junod sur la beine lacustre, accroché à un filet par les moules zébrées qui s’y étaient fixées. – Don de M. Olivier Junod, La Tuilière de Bevaix.</t>
  </si>
  <si>
    <t>2019-0019</t>
  </si>
  <si>
    <t>MB/EPP 2019-19</t>
  </si>
  <si>
    <t>MB/EPP 2019-19 – Idem que MB/EPP 2019-08. Poids 249 g
Galet encoché trouvé par M. Olivier Junod sur la beine lacustre, accroché à un filet par les moules zébrées qui s’y étaient fixées. – Don de M. Olivier Junod, La Tuilière de Bevaix.</t>
  </si>
  <si>
    <t>2019-0020</t>
  </si>
  <si>
    <t>MB/EPP 2019-20</t>
  </si>
  <si>
    <t>MB/EPP 2019-20 – Idem que MB/EPP 2019-08. Poids 249 g
Galet encoché trouvé par M. Olivier Junod sur la beine lacustre, accroché à un filet par les moules zébrées qui s’y étaient fixées. – Don de M. Olivier Junod, La Tuilière de Bevaix.</t>
  </si>
  <si>
    <t>2019-0021</t>
  </si>
  <si>
    <t>MB/EPP 2019-21</t>
  </si>
  <si>
    <t>MB/EPP 2019-21 – Idem que MB/EPP 2019-08. Poids 249 g
Galet encoché trouvé par M. Olivier Junod sur la beine lacustre, accroché à un filet par les moules zébrées qui s’y étaient fixées. – Don de M. Olivier Junod, La Tuilière de Bevaix.</t>
  </si>
  <si>
    <t>2019-0022</t>
  </si>
  <si>
    <t>MB/EPP 2019-22</t>
  </si>
  <si>
    <t>MB/EPP 2019-22 – Idem que MB/EPP 2019-08. Poids 251 g
Galet encoché trouvé par M. Olivier Junod sur la beine lacustre, accroché à un filet par les moules zébrées qui s’y étaient fixées. – Don de M. Olivier Junod, La Tuilière de Bevaix.</t>
  </si>
  <si>
    <t>2019-0023</t>
  </si>
  <si>
    <t>MB/EPP 2019-23</t>
  </si>
  <si>
    <t>MB/EPP 2019-23 – Idem que MB/EPP 2019-08. Poids 256 g
Galet encoché trouvé par M. Olivier Junod sur la beine lacustre, accroché à un filet par les moules zébrées qui s’y étaient fixées. – Don de M. Olivier Junod, La Tuilière de Bevaix.</t>
  </si>
  <si>
    <t>2019-0024</t>
  </si>
  <si>
    <t>MB/EPP 2019-24</t>
  </si>
  <si>
    <t>MB/EPP 2019-24 – Idem que MB/EPP 2019-08. Poids 259 g
Galet encoché trouvé par M. Olivier Junod sur la beine lacustre, accroché à un filet par les moules zébrées qui s’y étaient fixées. – Don de M. Olivier Junod, La Tuilière de Bevaix.</t>
  </si>
  <si>
    <t>2019-0025</t>
  </si>
  <si>
    <t>MB/EPP 2019-25</t>
  </si>
  <si>
    <t>MB/EPP 2019-25 – Idem que MB/EPP 2019-08. Poids 269 g
Galet encoché trouvé par M. Olivier Junod sur la beine lacustre, accroché à un filet par les moules zébrées qui s’y étaient fixées. – Don de M. Olivier Junod, La Tuilière de Bevaix.</t>
  </si>
  <si>
    <t>2019-0026</t>
  </si>
  <si>
    <t>MB/EPP 2019-26</t>
  </si>
  <si>
    <t>MB/EPP 2019-26 – Idem que MB/EPP 2019-08. Poids 272 g
Galet encoché trouvé par M. Olivier Junod sur la beine lacustre, accroché à un filet par les moules zébrées qui s’y étaient fixées. – Don de M. Olivier Junod, La Tuilière de Bevaix.</t>
  </si>
  <si>
    <t>2019-0027</t>
  </si>
  <si>
    <t>MB/EPP 2019-27</t>
  </si>
  <si>
    <t>MB/EPP 2019-27 – Idem que MB/EPP 2019-08. Poids 275 g
Galet encoché trouvé par M. Olivier Junod sur la beine lacustre, accroché à un filet par les moules zébrées qui s’y étaient fixées. – Don de M. Olivier Junod, La Tuilière de Bevaix.</t>
  </si>
  <si>
    <t>2019-0028</t>
  </si>
  <si>
    <t>MB/EPP 2019-28</t>
  </si>
  <si>
    <t>MB/EPP 2019-28 – Idem que MB/EPP 2019-08. Poids 284 g
Galet encoché trouvé par M. Olivier Junod sur la beine lacustre, accroché à un filet par les moules zébrées qui s’y étaient fixées. – Don de M. Olivier Junod, La Tuilière de Bevaix.</t>
  </si>
  <si>
    <t>2019-0029</t>
  </si>
  <si>
    <t>MB/EPP 2019-29</t>
  </si>
  <si>
    <t>MB/EPP 2019-29 – Idem que MB/EPP 2019-08. Poids 297 g
Galet encoché trouvé par M. Olivier Junod sur la beine lacustre, accroché à un filet par les moules zébrées qui s’y étaient fixées. – Don de M. Olivier Junod, La Tuilière de Bevaix.</t>
  </si>
  <si>
    <t>2019-0030</t>
  </si>
  <si>
    <t>MB/EPP 2019-30</t>
  </si>
  <si>
    <t>MB/EPP 2019-30 – Idem que MB/EPP 2019-08. Poids 298 g
Galet encoché trouvé par M. Olivier Junod sur la beine lacustre, accroché à un filet par les moules zébrées qui s’y étaient fixées. – Don de M. Olivier Junod, La Tuilière de Bevaix.</t>
  </si>
  <si>
    <t>2019-0031</t>
  </si>
  <si>
    <t>MB/EPP 2019-31</t>
  </si>
  <si>
    <t>MB/EPP 2019-31 – Idem que MB/EPP 2019-08. Poids 304 g
Galet encoché trouvé par M. Olivier Junod sur la beine lacustre, accroché à un filet par les moules zébrées qui s’y étaient fixées. – Don de M. Olivier Junod, La Tuilière de Bevaix.</t>
  </si>
  <si>
    <t>2019-0032</t>
  </si>
  <si>
    <t>MB/EPP 2019-32</t>
  </si>
  <si>
    <t>MB/EPP 2019-32 – Idem que MB/EPP 2019-08. Poids 308 g
Galet encoché trouvé par M. Olivier Junod sur la beine lacustre, accroché à un filet par les moules zébrées qui s’y étaient fixées. – Don de M. Olivier Junod, La Tuilière de Bevaix.</t>
  </si>
  <si>
    <t>2019-0033</t>
  </si>
  <si>
    <t>MB/EPP 2019-33</t>
  </si>
  <si>
    <t>MB/EPP 2019-33 – Idem que MB/EPP 2019-08. Poids 311 g
Galet encoché trouvé par M. Olivier Junod sur la beine lacustre, accroché à un filet par les moules zébrées qui s’y étaient fixées. – Don de M. Olivier Junod, La Tuilière de Bevaix.</t>
  </si>
  <si>
    <t>2019-0034</t>
  </si>
  <si>
    <t>MB/EPP 2019-34</t>
  </si>
  <si>
    <t>MB/EPP 2019-34 – Idem que MB/EPP 2019-08. Poids 315 g
Galet encoché trouvé par M. Olivier Junod sur la beine lacustre, accroché à un filet par les moules zébrées qui s’y étaient fixées. – Don de M. Olivier Junod, La Tuilière de Bevaix.</t>
  </si>
  <si>
    <t>2019-0035</t>
  </si>
  <si>
    <t>MB/EPP 2019-35</t>
  </si>
  <si>
    <t>MB/EPP 2019-35 – Idem que MB/EPP 2019-08. Poids 318 g
Galet encoché trouvé par M. Olivier Junod sur la beine lacustre, accroché à un filet par les moules zébrées qui s’y étaient fixées. – Don de M. Olivier Junod, La Tuilière de Bevaix.</t>
  </si>
  <si>
    <t>2019-0036</t>
  </si>
  <si>
    <t>MB/EPP 2019-36</t>
  </si>
  <si>
    <t>MB/EPP 2019-36 – Idem que MB/EPP 2019-08. Poids 372 g
Galet encoché trouvé par M. Olivier Junod sur la beine lacustre, accroché à un filet par les moules zébrées qui s’y étaient fixées. – Don de M. Olivier Junod, La Tuilière de Bevaix.</t>
  </si>
  <si>
    <t>2019-0037</t>
  </si>
  <si>
    <t>MB/EPP 2019-37</t>
  </si>
  <si>
    <t>MB/EPP 2019-37 – Idem que MB/EPP 2019-08. Poids 389 g
Galet encoché trouvé par M. Olivier Junod sur la beine lacustre, accroché à un filet par les moules zébrées qui s’y étaient fixées. – Don de M. Olivier Junod, La Tuilière de Bevaix.</t>
  </si>
  <si>
    <t>2019-0038</t>
  </si>
  <si>
    <t>MB/EPP 2019-38</t>
  </si>
  <si>
    <t>MB/EPP 2019-38 – Idem que MB/EPP 2019-08. Poids 393 g
Galet encoché trouvé par M. Olivier Junod sur la beine lacustre, accroché à un filet par les moules zébrées qui s’y étaient fixées. – Don de M. Olivier Junod, La Tuilière de Bevaix.</t>
  </si>
  <si>
    <t>2019-0039</t>
  </si>
  <si>
    <t>MB/EPP 2019-39</t>
  </si>
  <si>
    <t>MB/EPP 2019-39 – Idem que MB/EPP 2019-08. Poids 403 g
Galet encoché trouvé par M. Olivier Junod sur la beine lacustre, accroché à un filet par les moules zébrées qui s’y étaient fixées. – Don de M. Olivier Junod, La Tuilière de Bevaix.</t>
  </si>
  <si>
    <t>2019-0040</t>
  </si>
  <si>
    <t>MB/EPP 2019-40</t>
  </si>
  <si>
    <t>MB/EPP 2019-40 – Idem que MB/EPP 2019-08. Poids 404 g
Galet encoché trouvé par M. Olivier Junod sur la beine lacustre, accroché à un filet par les moules zébrées qui s’y étaient fixées. – Don de M. Olivier Junod, La Tuilière de Bevaix.</t>
  </si>
  <si>
    <t>2019-0041</t>
  </si>
  <si>
    <t>MB/EPP 2019-41</t>
  </si>
  <si>
    <t>MB/EPP 2019-41 – Idem que MB/EPP 2019-08. Poids 429 g
Galet encoché trouvé par M. Olivier Junod sur la beine lacustre, accroché à un filet par les moules zébrées qui s’y étaient fixées. – Don de M. Olivier Junod, La Tuilière de Bevaix.</t>
  </si>
  <si>
    <t>2019-0042</t>
  </si>
  <si>
    <t>MB/EPP 2019-42</t>
  </si>
  <si>
    <t>MB/EPP 2019-42 – Idem que MB/EPP 2019-08. Poids 438 g
Galet encoché trouvé par M. Olivier Junod sur la beine lacustre, accroché à un filet par les moules zébrées qui s’y étaient fixées. – Don de M. Olivier Junod, La Tuilière de Bevaix.</t>
  </si>
  <si>
    <t>2019-0043</t>
  </si>
  <si>
    <t>MB/EPP 2019-43</t>
  </si>
  <si>
    <t>MB/EPP 2019-43 – Idem que MB/EPP 2019-08. Poids 449 g
Galet encoché trouvé par M. Olivier Junod sur la beine lacustre, accroché à un filet par les moules zébrées qui s’y étaient fixées. – Don de M. Olivier Junod, La Tuilière de Bevaix.</t>
  </si>
  <si>
    <t>2019-0044</t>
  </si>
  <si>
    <t>MB/EPP 2019-44</t>
  </si>
  <si>
    <t xml:space="preserve">MB/EPP 2019-44 – Galet encoché de 500 g trouvé par M. Olivier Junod sur la beine lacustre, accroché à un filet par les moules zébrées qui s’y étaient fixées. – Don de M. Olivier Junod, La Tuilière de Bevaix. – Les galets profondément encochés de ce type ont été trouvés devant Treytel et sont probablement néolitiques. </t>
  </si>
  <si>
    <t>2019-0045</t>
  </si>
  <si>
    <t>MB/EPP 2019-45</t>
  </si>
  <si>
    <t xml:space="preserve">MB/EPP 2019-45 – Idem que MB/EPP 2019-44. Poids 529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</si>
  <si>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2019-0046</t>
  </si>
  <si>
    <t>MB/EPP 2019-46</t>
  </si>
  <si>
    <t xml:space="preserve">MB/EPP 2019-46 – Idem que MB/EPP 2019-44. Poids 549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</si>
  <si>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2019-0047</t>
  </si>
  <si>
    <t>MB/EPP 2019-47</t>
  </si>
  <si>
    <t>MB/EPP 2019-47 – Idem que MB/EPP 2019-44. Poids 597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néolihtiques.</t>
  </si>
  <si>
    <t>2019-0048</t>
  </si>
  <si>
    <t>MB/EPP 2019-48</t>
  </si>
  <si>
    <t xml:space="preserve">MB/EPP 2019-48 – Idem que MB/EPP 2019-44. Poids 617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</si>
  <si>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2019-0049</t>
  </si>
  <si>
    <t>MB/EPP 2019-49</t>
  </si>
  <si>
    <t xml:space="preserve">MB/EPP 2019-49 – Idem que MB/EPP 2019-44. Poids 627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</si>
  <si>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2019-0050</t>
  </si>
  <si>
    <t>MB/EPP 2019-50</t>
  </si>
  <si>
    <t xml:space="preserve">MB/EPP 2019-50 – Idem que MB/EPP 2019-44. Poids 815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</si>
  <si>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2019-0051</t>
  </si>
  <si>
    <t>MB/EPP 2019-51</t>
  </si>
  <si>
    <t xml:space="preserve">MB/EPP 2019-51 – Idem que MB/EPP 2019-44. Poids 823 g
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t>
  </si>
  <si>
    <t>2019-0052</t>
  </si>
  <si>
    <t>MB/EPP 2019-52</t>
  </si>
  <si>
    <t>MB/EPP 2019-52 – Galet encoché de 1074 g trouvé par M. Olivier Junod sur la beine lacustre, accroché à un filet par les moules zébrées qui s’y étaient fixées. – Don de M. Olivier Junod, La Tuilière de Bevaix. – Les galets lourds ont été trouvés à la Papette, sur la Motte.</t>
  </si>
  <si>
    <t>2019-0053</t>
  </si>
  <si>
    <t>MB/EPP 2019-53</t>
  </si>
  <si>
    <t>MB/EPP 2019-53 – Idem que MB/EPP 2019-52. Poids 1588 g
Galet encoché trouvé par M. Olivier Junod sur la beine lacustre, accroché à un filet par les moules zébrées qui s’y étaient fixées. – Don de M. Olivier Junod, La Tuilière de Bevaix. – Les galets lourds ont été trouvés à la Papette, sur la Motte.</t>
  </si>
  <si>
    <t>2019-0054</t>
  </si>
  <si>
    <t>MB/EPP 2019-54</t>
  </si>
  <si>
    <t>MB/EPP 2019-54 – Idem que MB/EPP 2019-52. Poids 1600 g
Galet encoché trouvé par M. Olivier Junod sur la beine lacustre, accroché à un filet par les moules zébrées qui s’y étaient fixées. – Don de M. Olivier Junod, La Tuilière de Bevaix. – Les galets lourds ont été trouvés à la Papette, sur la Motte.</t>
  </si>
  <si>
    <t>2019-0055</t>
  </si>
  <si>
    <t>MB/EPP 2019-55</t>
  </si>
  <si>
    <t>MB/EPP 2019-55 – Idem que MB/EPP 2019-52. Poids 3410 g
Galet encoché trouvé par M. Olivier Junod sur la beine lacustre, accroché à un filet par les moules zébrées qui s’y étaient fixées. – Don de M. Olivier Junod, La Tuilière de Bevaix. – Les galets lourds ont été trouvés à la Papette, sur la Motte.</t>
  </si>
  <si>
    <t>2019-0056</t>
  </si>
  <si>
    <t>MB/EPP 2019-56</t>
  </si>
  <si>
    <t>MB/EPP 2019-56 – Loquette ayant appartenu au docteur de Montmollin, à Chez-le-Bart, qui l’utilisa dans le deuxième quart du XXe siècle. – Don de M. Martial de Montmollin.</t>
  </si>
  <si>
    <t>deuxième quart du XXe siècle</t>
  </si>
  <si>
    <t>de MONTMOLLIN Martial</t>
  </si>
  <si>
    <t>2019-0057</t>
  </si>
  <si>
    <t>MB/EPP 2019-57</t>
  </si>
  <si>
    <t>MB/EPP 2019-57 – Balance à écrevisses, appelée aussi étiquette, de la première moitié du XXe siècle. Elle est constituée d’un cercle métallique de 35 cm de diamètre sur lequel est filochée en chanvre une toile de 97 mailles de 12 mm environ sur 14 tours, dont le nombre diminue ensuite jusqu’au centre. Elle est soutenue par quatre fils convergeant vers un seul. – Don de M. Jean-Philippe Perrinjaquet, Auvernier.</t>
  </si>
  <si>
    <t>PERRINJAQUET Jean-Philippe</t>
  </si>
  <si>
    <t>2019-0059</t>
  </si>
  <si>
    <t>MB/EPP 2019-59</t>
  </si>
  <si>
    <t>MB/EPP 2019-59 – Epervier provenant des Archives judiciaires de Thonon. Il est déchiré latéralement et par endroits. Il est filoché à la main, probablement en chanvre, par tours et non en spirale. Le fil des deux premiers tours est doublé, ainsi que celui du 101e tour qui soutient les raccords maintenant la gouttière qui en compte trente. Il n’a pas été vitriolé. Il pèse 7,9 kg. La cordelette qui le soutient au sommet mesure 1 m. Elle se termine, côté toile, par une petite boucle soigneusement épissée passée dans le premier tour. Les mailles mesurent 25 mm environ. Cet épervier compte 60 mailles jusqu’au 14e tour, soit jusqu’au départ de douze côtes d’augmentation. Ces dernières consistent en une maille supplémentaire tous les deux tours, vingt-huit fois. Ensuite, au 101e tour, le fil est doublé pour recevoir les attaches qui soutiennent la vêtre, une forte cordelette de chanvre longue de 17,6 m et portant quatre, rarement trois balles de plomb par intervalle entre les attaches. Ces dernières, formées de quatre fils, sont longues de 21 cm environ. Au nombre de 79, elles sont implantées toutes les cinq mailles. L’ourlet ou gouttière compte 30 tours. – Don de M. Gilles Bondaz effectué le 25 mai 2019 lors d’une visite faite par une petite délégation de l’Ecomusée de la pêche de Bevaix à celui de Thonon.</t>
  </si>
  <si>
    <t>Thonon</t>
  </si>
  <si>
    <t>2019-0060</t>
  </si>
  <si>
    <t>MB/EPP 2019-60</t>
  </si>
  <si>
    <t xml:space="preserve">MB/EPP 2019-60 – Balance à écrevisses appelée aussi étiquette, de la première moitié du XXe siècle. Elle est plus petite que MB/EPP 2019-57 et constituée de ficelle de chanvre plus fine. Elle est montée sur deux fils de fer superposés distants de 6 à 8 cm, constituant un rebord. Elle compte 32 mailles de max. 20 mm sur 18 tours, réduites de moitié au tour suivant, avant le centre. – Même provenance que  MB/EPP 2019-57. </t>
  </si>
  <si>
    <t>2019-0061</t>
  </si>
  <si>
    <t>MB/EPP 2019-61</t>
  </si>
  <si>
    <t>MB/EPP 2019-61 – Bobine ou enrouleur en bois pour la traîne datant de la première moitié du XXe siècle. Son fil de mi-lève, faiblement lesté, porte deux petits anneaux qu’on accroche respectivement au dériveur et au fleuret. Diamètre 19,7 cm, longueur env. 37 cm. – Don de M. Jean-Philippe Perrinjaquet, Auvernier.</t>
  </si>
  <si>
    <t>B9</t>
  </si>
  <si>
    <t>2019-0062</t>
  </si>
  <si>
    <t>MB/EPP 2019-62</t>
  </si>
  <si>
    <t xml:space="preserve">MB/EPP 2019-62 – Bobine ou enrouleur en bois pour la traîne de mi-lève, datant de la première moitié du XXe siècle. Son fil faiblement lesté porte deux petits anneaux qu’on accroche respectivement au dériveur et au fleuret. Diamètre 17,6 cm, longueur env. 36 cm. – Don de M. Jean-Philippe Perrinjaquet, Auvernier. </t>
  </si>
  <si>
    <t>2019-0063</t>
  </si>
  <si>
    <t>MB/EPP 2019-63</t>
  </si>
  <si>
    <t>Tour métallique</t>
  </si>
  <si>
    <t>MB/EPP 2019-63 – Tour métallique de traîneau* soit traîne dont le fil fortement lesté plonge verticalement et porte, à différentes profondeurs, des fils secondaires partant à l’horizontale. Diamètre 30 cm. Il appartenait au colonel divisionnaire Pierre Godet. – Don de M. Jean-Philippe Perrinjaquet, Auvernier.</t>
  </si>
  <si>
    <t>2019-0064</t>
  </si>
  <si>
    <t>MB/EPP 2019-64</t>
  </si>
  <si>
    <t>Canne à mouche</t>
  </si>
  <si>
    <t xml:space="preserve">MB/EPP 2019-64 – Canne à mouche de 174 cm, en bambou refendu. – Don de M. Laurent Berton. </t>
  </si>
  <si>
    <t>2019-0065</t>
  </si>
  <si>
    <t>MB/EPP 2019-65</t>
  </si>
  <si>
    <t>MB/EPP 2019-65 – Canne à mouche de 220 cm, en bambou refendu. – Don de M. Laurent Berton.</t>
  </si>
  <si>
    <t>2019-0066</t>
  </si>
  <si>
    <t>MB/EPP 2019-66</t>
  </si>
  <si>
    <t>MB/EPP 2019-66 – Canne à mouche de 180 cm, en bambou refendu. – Don de M. Laurent Berton.</t>
  </si>
  <si>
    <t>2019-0067</t>
  </si>
  <si>
    <t>MB/EPP 2019-67</t>
  </si>
  <si>
    <t>MB/EPP 2019-67 – Canne à mouche de 199 cm, en bambou refendu. – Don de M. Laurent Berton.</t>
  </si>
  <si>
    <t>2019-0068</t>
  </si>
  <si>
    <t>MB/EPP 2019-68</t>
  </si>
  <si>
    <t>MB/EPP 2019-68 – Canne à mouche de 207 cm, en bambou refendu. – Don de M. Laurent Berton.</t>
  </si>
  <si>
    <t>2019-0069</t>
  </si>
  <si>
    <t>MB/EPP 2019-69</t>
  </si>
  <si>
    <t>MB/EPP 2019-69 – Canne à mouche de 265 cm, en bambou refendu. – Don de M. Laurent Berton.</t>
  </si>
  <si>
    <t>2019-0070</t>
  </si>
  <si>
    <t>MB/EPP 2019-70</t>
  </si>
  <si>
    <t>MB/EPP 2019-70 – Canne à mouche de 170 cm, en bambou refendu. – Don de M. Laurent Berton.</t>
  </si>
  <si>
    <t>2019-0071</t>
  </si>
  <si>
    <t>MB/EPP 2019-71</t>
  </si>
  <si>
    <t>MB/EPP 2019-71 – Canne à mouche de 210 cm, en bambou refendu. – Don de M. Laurent Berton.</t>
  </si>
  <si>
    <t>2019-0072</t>
  </si>
  <si>
    <t>MB/EPP 2019-72</t>
  </si>
  <si>
    <t>MB/EPP 2019-72 – Canne à mouche de 211 cm, en bambou refendu. – Don de M. Laurent Berton.</t>
  </si>
  <si>
    <t>2019-0073</t>
  </si>
  <si>
    <t>MB/EPP 2019-73</t>
  </si>
  <si>
    <t>MB/EPP 2019-73 – Canne à mouche de 83 cm, en bambou refendu. – Don de M. Laurent Berton</t>
  </si>
  <si>
    <t>2019-0074</t>
  </si>
  <si>
    <t>MB/EPP 2019-74</t>
  </si>
  <si>
    <t>MB/EPP 2019-74 – Canne à mouche de 164 cm, en bambou refendu. – Don de M. Laurent Berton.</t>
  </si>
  <si>
    <t>2019-0075</t>
  </si>
  <si>
    <t>MB/EPP 2019-75</t>
  </si>
  <si>
    <t>MB/EPP 2019-75 – Canne à mouche de 185 cm, en bambou refendu. – Don de M. Laurent Berton.</t>
  </si>
  <si>
    <t>2019-0076</t>
  </si>
  <si>
    <t>MB/EPP 2019-76</t>
  </si>
  <si>
    <t>MB/EPP 2019-76 – Canne à mouche de 188 cm, en bambou refendu. – Don de M. Laurent Berton.</t>
  </si>
  <si>
    <t>2019-0077</t>
  </si>
  <si>
    <t>MB/EPP 2019-77</t>
  </si>
  <si>
    <t>MB/EPP 2019-77 – Canne à mouche de 192 cm, en bambou refendu. – Don de M. Laurent Berton.</t>
  </si>
  <si>
    <t>2019-0081</t>
  </si>
  <si>
    <t>MB/EPP 2019-81</t>
  </si>
  <si>
    <t>MB/EPP 2019-81 – Canne à mouche de 233 cm, en bambou refendu. – Don de M. Laurent Berton.</t>
  </si>
  <si>
    <t>2019-0082</t>
  </si>
  <si>
    <t>MB/EPP 2019-82</t>
  </si>
  <si>
    <t>MB/EPP 2019-82 – Canne à mouche de 238 cm, en bambou refendu. – Don de M. Laurent Berton.</t>
  </si>
  <si>
    <t>2019-0083</t>
  </si>
  <si>
    <t>MB/EPP 2019-83</t>
  </si>
  <si>
    <t>MB/EPP 2019-83 – Canne à mouche de   83 cm, en bambou refendu. – Don de M. Laurent Berton.</t>
  </si>
  <si>
    <t>2019-0085</t>
  </si>
  <si>
    <t>MB/EPP 2019-85</t>
  </si>
  <si>
    <t>MB/EPP 2019-85 – Canne à mouche de 245 cm, en bambou refendu. – Don de M. Laurent Berton.</t>
  </si>
  <si>
    <t>2019-0086</t>
  </si>
  <si>
    <t>MB/EPP 2019-86</t>
  </si>
  <si>
    <t>MB/EPP 2019-86 – Canne à mouche de 255 cm, en bambou refendu. – Don de M. Laurent Berton.</t>
  </si>
  <si>
    <t>2019-0087</t>
  </si>
  <si>
    <t>MB/EPP 2019-87</t>
  </si>
  <si>
    <t>MB/EPP 2019-87 – Canne à mouche de 260 cm, en bambou refendu. – Don de M. Laurent Berton.</t>
  </si>
  <si>
    <t>2019-0088</t>
  </si>
  <si>
    <t>MB/EPP 2019-88</t>
  </si>
  <si>
    <t>MB/EPP 2019-88 – Canne à mouche de 272 cm, en bambou refendu. – Don de M. Laurent Berton.</t>
  </si>
  <si>
    <t>2019-0089</t>
  </si>
  <si>
    <t>MB/EPP 2019-89</t>
  </si>
  <si>
    <t>MB/EPP 2019-89 – Canne à mouche de 284 cm, en bambou refendu. – Don de M. Laurent Berton.</t>
  </si>
  <si>
    <t>2019-0090</t>
  </si>
  <si>
    <t>MB/EPP 2019-90</t>
  </si>
  <si>
    <t>Moulinet en bois</t>
  </si>
  <si>
    <t>MB/EPP 2019-90 – Moulinet en bois mesurant 9,3 cm de diamètre. – Don de M. Laurent Berton, août 2018.</t>
  </si>
  <si>
    <t>2019-0091</t>
  </si>
  <si>
    <t>MB/EPP 2019-91</t>
  </si>
  <si>
    <t>MB/EPP 2019-91 – Moulinet en bois mesurant 8,3 cm de diamètre. – Don de M. Laurent Berton.</t>
  </si>
  <si>
    <t>2019-0092</t>
  </si>
  <si>
    <t>MB/EPP 2019-92</t>
  </si>
  <si>
    <t>MB/EPP 2019-92 – Moulinet en bois mesurant 10,2 cm de diamètre. – Don de M. Laurent Berton.</t>
  </si>
  <si>
    <t>2019-0093</t>
  </si>
  <si>
    <t>MB/EPP 2019-93</t>
  </si>
  <si>
    <t>MB/EPP 2019-93 – Moulinet en bois mesurant 7,6 cm de diamètre. – Don de M. Laurent Berton.</t>
  </si>
  <si>
    <t>2019-0096</t>
  </si>
  <si>
    <t>MB/EPP 2019-96</t>
  </si>
  <si>
    <t>MB/EPP 2019-96 – Moulinet en bois mesurant 12,4 cm de diamètre. – Don de M. Laurent Berton.</t>
  </si>
  <si>
    <t>2019-0097</t>
  </si>
  <si>
    <t>MB/EPP 2019-97</t>
  </si>
  <si>
    <t>MB/EPP 2019-97 – Moulinet en bois mesurant 8,2 cm de diamètre. – Don de M. Laurent Berton.</t>
  </si>
  <si>
    <t>2019-0098</t>
  </si>
  <si>
    <t>MB/EPP 2019-98</t>
  </si>
  <si>
    <t>Etole monofil</t>
  </si>
  <si>
    <t>2019-0099</t>
  </si>
  <si>
    <t>MB/EPP 2019-99</t>
  </si>
  <si>
    <t>Ménier en nylon</t>
  </si>
  <si>
    <t>MB/EPP 2019-99 – Ménier en nylon multifils de maille 40 mm et 43 tours de hauteur. Il est allégé par des begnets de celluloïd et de mousse (liège) synthétique. Son chalame est en mèche tressée synthétique. Sa vêtre est en chanvre torsadé, garnie de plombs pincés. – Don de M. Gilles Bondaz de l’Ecomusée de la pêche de Thonon.</t>
  </si>
  <si>
    <t>2019-0100</t>
  </si>
  <si>
    <t>MB/EPP 2019-100</t>
  </si>
  <si>
    <t>MB/EPP 2019-100 – Tramail entièrement en matière synthétique dont les mailles mesurent 24 cm pour les avant-gardes et 22 mm pour le monofil de la toile médiane. De petites sphères percées sont enfilées sur le chalame. La vêtre est en mèche plombée. Les avant-gardes comptent sept tours. – Don de M. Gilles Bondaz effectué le 25 mai 2019 lors d’une visite faite par une petite délégation de l’Ecomusée de la pêche de Bevaix à celui de Thonon.</t>
  </si>
  <si>
    <t>2019-0101</t>
  </si>
  <si>
    <t>MB/EPP 2019-101</t>
  </si>
  <si>
    <t>Ménier</t>
  </si>
  <si>
    <t>MB/EPP 2019-101 – Ménier = étole entièrement synthétique, de maille 22 mm en monofil bleu turquoise. Les flotteurs sont des balles percées passées sur une mèche tressée. La vêtre est en mèche plombée. Hauteur environ 2 m. – Don de M. Gilles Bondaz de l’Ecomusée de la pêche de Thonon.</t>
  </si>
  <si>
    <t>2019-0102</t>
  </si>
  <si>
    <t>MB/EPP 2019-102</t>
  </si>
  <si>
    <t>MB/EPP 2019-102 – Marque à feu au nom du pêcheur « Pierre Bachelin » dit « Le Baron », d’Auvernier. Longueur 51,5 cm. – Don de M. Denis Junod, Auvernier.</t>
  </si>
  <si>
    <t>« Pierre Bachelin »
dit « Le Baron »</t>
  </si>
  <si>
    <t>JUNOD Denis</t>
  </si>
  <si>
    <t>2019-0103</t>
  </si>
  <si>
    <t>MB/EPP 2019-103</t>
  </si>
  <si>
    <t>MB/EPP 2019-103 – Enveloppe ordinaire contenant cinq pochettes pour « racines » (bas de lignes), une torche en soie, un bas de ligne avec hameçon et un bas de ligne en métal. Deux pochettes marquées « RACINE TORTUE » sont vides, deux pochettes marquées « AU GAULOIS » contiennent l’une du fil et une mouche et l’autre cinq mouches et une pochette marquée « SAVOIE-PETITPIERRE » contient deux mouches. Trois pochettes sont vides. – Don de M. James Grolimund, Cormoret, en provenance de Madame Etienne de Montmollin-Carbonnier, Auvernier.</t>
  </si>
  <si>
    <t>« RACINE TORTUE »
« AU GAULOIS »
« SAVOIE-PETITPIERRE »</t>
  </si>
  <si>
    <t>GROLIMUND James</t>
  </si>
  <si>
    <t>2019-0104</t>
  </si>
  <si>
    <t>MB/EPP 2019-104</t>
  </si>
  <si>
    <t>Mouche</t>
  </si>
  <si>
    <t>MB/EPP 2019-104 – Enveloppe marquée « N°4.  6 mouches corps jaune paille uni  3 cornes grises  Tête en paon  Plume de coq grise sous les ailes  Ailes en queue de perdrix ordinaire, pas les plumes grises, les rouges » contenant quatre mouches à corps blanc et deux à corps rouge foncé. – Don de M. James Grolimund, Cormoret, en provenance de Madame Etienne de Montmollin, Auvernier.</t>
  </si>
  <si>
    <t>2019-0105</t>
  </si>
  <si>
    <t>MB/EPP 2019-105</t>
  </si>
  <si>
    <t>MB/EPP 2019-105 – Enveloppe marquée « 10 Mouches de Mai  Ailes jaunes  Corps jaune ribé en or » contenant des mouches conformes, de grosseur moyennes, attachées ensemble. – Don de M. James Grolimund, Cormoret, en provenance de Madame Etienne de Montmollin, Auvernier.</t>
  </si>
  <si>
    <t>2019-0106</t>
  </si>
  <si>
    <t>MB/EPP 2019-106</t>
  </si>
  <si>
    <t>MB/EPP 2019-106 – Enveloppe marquée « 10 Mouches de Mai  Ailes Canard sauvage  Corps jaune foncé » contenant six mouches diverses. – Don de M. James Grolimund, Cormoret, en provenance de Madame Etienne de Montmollin, Auvernier.</t>
  </si>
  <si>
    <t>2019-0107</t>
  </si>
  <si>
    <t>MB/EPP 2019-107</t>
  </si>
  <si>
    <t>MB/EPP 2019-107 – Enveloppe marquée « 11 Mouches Mai, juin et juillet  Ailes noires  Corps noir ribé en or » contenant cinq grandes mouches conformes. – Don de M. James Grolimund, Cormoret, en provenance de Madame Etienne de Montmollin-Carbonnier, Auvernier.</t>
  </si>
  <si>
    <t>2019-0108</t>
  </si>
  <si>
    <t>MB/EPP 2019-108</t>
  </si>
  <si>
    <t>MB/EPP 2019-108 – Enveloppe marquée « 11 Mouches Juin et juillet  Ailes brunes  Corps blanc » contenant huit grandes mouches conformes. – Don de M. James Grolimund, Cormoret, en provenance de Madame Etienne de Montmollin, Auvernier.</t>
  </si>
  <si>
    <t>2019-0109</t>
  </si>
  <si>
    <t>MB/EPP 2019-109</t>
  </si>
  <si>
    <t>MB/EPP 2019-109 – Enveloppe marquée « 11 Mouches  Mai, juin, juillet  Ailes jaunes  Enorme corps jaune ribé or » contenant dix grandes mouches conformes. – Don de M. James Grolimund, Cormoret, en provenance de Madame Etienne de Montmollin, Auvernier.</t>
  </si>
  <si>
    <t>2019-0110</t>
  </si>
  <si>
    <t>MB/EPP 2019-110</t>
  </si>
  <si>
    <t>MB/EPP 2019-110 – Enveloppe marquée « 12 Mouches Mai . Juin . Juillet Ailes jaunes  Enorme corps jaune Ribé or » contenant treize leurres correspondant à la description. (« Ribé » = entouré en spirale.) – Don de M. James Grolimund, Cormoret, en provenance de Madame Etienne de Montmollin, Auvernier.</t>
  </si>
  <si>
    <t>2019-0111</t>
  </si>
  <si>
    <t>MB/EPP 2019-111</t>
  </si>
  <si>
    <t>MB/EPP 2019-111 – Enveloppe marquée « 12 Mouches Juin  Ailes noires et brunes  Corps rouge ribé en or » contenant huit mouches de grande taille dont le corps est effectivement entouré d’un fil d’or spiralé  – Don de M. James Grolimund, Cormoret, en provenance de Madame Etienne de Montmollin, Auvernier.</t>
  </si>
  <si>
    <t>2019-0112</t>
  </si>
  <si>
    <t>MB/EPP 2019-112</t>
  </si>
  <si>
    <t>MB/EPP 2019-112 – Enveloppe marquée « 11 Mouches  Juin et juillet  Ailes brunes  Corps blanc » contenant dix mouches conformes. – Don de M. James Grolimund, Cormoret, en provenance de Madame Etienne de Montmollin, Auvernier.</t>
  </si>
  <si>
    <t>2019-0113</t>
  </si>
  <si>
    <t>MB/EPP 2019-113</t>
  </si>
  <si>
    <t>MB/EPP 2019-113 – Pochette contenant plusieurs mouches en plume, ainsi que deux figurant des punaises (l’une verte et jaune et l’autre brune et orange) et une un hanneton (avec son liséré blanc). – Don de M. James Grolimund, Cormoret, en provenance de Madame Etienne de Montmollin, Auvernier.</t>
  </si>
  <si>
    <t>2019-0114</t>
  </si>
  <si>
    <t>MB/EPP 2019-114</t>
  </si>
  <si>
    <t>Feuille du Courrier de Neuchâtel</t>
  </si>
  <si>
    <t>MB/EPP 2019-114 – Feuille du Courrier de Neuchâtel de février 1863 dans laquelle étaient emballés les leurres de MB/EPP 2019-116. – Don de M. James Grolimund, 1865 Cormoret, en provenance de Madame Etienne de Montmollin-Carbonnier, Auvernier.</t>
  </si>
  <si>
    <t>2019-0115</t>
  </si>
  <si>
    <t>MB/EPP 2019-115</t>
  </si>
  <si>
    <t>Boîte de fils</t>
  </si>
  <si>
    <t>MB/EPP 2019-115 – Boîte carrée aplatie contenant une torche de fil de soie tressée pour les bas de lignes (100 yards). – Don de M. James Grolimund, Cormoret, en provenance de Madame Etienne de Montmollin, Auvernier.</t>
  </si>
  <si>
    <t>2019-0116</t>
  </si>
  <si>
    <t>MB/EPP 2019-0116</t>
  </si>
  <si>
    <t>Devon métallique</t>
  </si>
  <si>
    <t>MB/EPP 2019-0116 – Devon métallique en forme de fuseau hexagonal terminé par un gros hameçon triple. Longueur totale 9 cm. – Don effectué par M. James Grolimund, Cormoret, en provenance de Madame Etienne de Montmollin, Auvernier.</t>
  </si>
  <si>
    <t>de MONTMOLLIN Etienne</t>
  </si>
  <si>
    <t>2019-0117</t>
  </si>
  <si>
    <t>MB/EPP 2019-117</t>
  </si>
  <si>
    <t>Tour en bois</t>
  </si>
  <si>
    <t>MB/EPP 2019-117 – Tour en noyer provenent du Léman et de style belle-époque. Il mesure 28 cm de diamètre. Le socle métallique qui le soutient a été coulé (longueur sans la vis = 56,5 cm). On y lit l’inscription « Louis Dutoit, Constructeur, Tannay, Vaud ». – Don de M. Olivier Junod, pêcheur à La Tuilière (Cortaillod).</t>
  </si>
  <si>
    <t xml:space="preserve"> « Louis Dutoit, Constructeur, Tannay, Vaud »</t>
  </si>
  <si>
    <t>2019-0118</t>
  </si>
  <si>
    <t>MB/EPP 2019-118</t>
  </si>
  <si>
    <t>Silure - Ossements</t>
  </si>
  <si>
    <t>MB/EPP 2019-118 – Ossements de silure – Don de M. Olivier Junod, pêcheur à La Tuilière (Cortaillod).</t>
  </si>
  <si>
    <t>2019-0119</t>
  </si>
  <si>
    <t>MB/EPP 2019-119</t>
  </si>
  <si>
    <t>MB/EPP 2019-119 – Photographie (42 x 30 cm) montrant André Junod avec trois gros silures d’une cinquantaine de kilos chacun pris dans un même filet le 30 mars 1983 dans le Bas-Lac (cf. L’Express/FAN 31.03.1983) – Don de M. Olivier Junod, pêcheur à La Tuilière (Cortaillod).</t>
  </si>
  <si>
    <t>le Bas-Lac</t>
  </si>
  <si>
    <t>2020-0001</t>
  </si>
  <si>
    <t>MB/EPP 2020-001</t>
  </si>
  <si>
    <t>Méni / étole</t>
  </si>
  <si>
    <t xml:space="preserve">MB/EPP 2020-001 – Méni/étole de monofil de maille 30 mm. Chalame en mèche tressée allégée avec des bignets de mousse artificielle. Vêtre en mèche plombée. – Objet éventuellement destiné à la décoration... – Don de M. Gilles Bondaz, conservateur du Musée de la Pêche de Thonon (Haute-Savoie). </t>
  </si>
  <si>
    <t>2020-0004</t>
  </si>
  <si>
    <t>MB/EPP 2020-004</t>
  </si>
  <si>
    <t>MB/EPP 2020-004 – Tableau vitré à cadre mouluré de 51,5 x 42 cm marqué au dos « Tableau fait avec du pastel [illisible] 26.01 Dame peintre de Corcelles ». Il contient un pastel montrant une galère ou nau échouée par l’arrière sur la rive sud, en face de la Trouée de Bourgogne. Signature : Y. Calame 58 [1958]. – Don de M. Alain Berton et de sa maman.</t>
  </si>
  <si>
    <t>Lac de Neuchâtel - rive sud</t>
  </si>
  <si>
    <t>2020-0005</t>
  </si>
  <si>
    <t>MB/EPP 2020-005</t>
  </si>
  <si>
    <t>MB/EPP 2020-005 – Tableau vitré à cadre mouluré de 65 x 57,7 cm contenant une aquarelle signée Bernard.49 [Bernard Roeslin, 1949]. Elle figure un petit port bordé de roseaux avec un perré prolongé par une planche soutenue par deux poteaux et bordant une loquette échouée par l’arrière. Trois polets sont suspendus à gauche. Au dos, une inscription indique : « 7 » puis « 150 » et enfin « Auvernier ». – Don de M. Alain Berton et de sa maman.</t>
  </si>
  <si>
    <t xml:space="preserve">Auvernier </t>
  </si>
  <si>
    <t>2020-0013</t>
  </si>
  <si>
    <t>MB/EPP 2020-013</t>
  </si>
  <si>
    <t>MB/EPP 2020-013 – Tramail en nylon de mailles environ 18 mm et 23 cm bordé en haut et en bas de chanvre respectivement allégé de begnets synthétiques et lesté de plombs pincés.– Don de M. Gilles Bondaz, conservateur du Musée de la Pêche de Thonon (Haute-Savoie). – Objet éventuellement destiné à la décoration...</t>
  </si>
  <si>
    <t>2020-0014</t>
  </si>
  <si>
    <t>MB/EPP 2020-014</t>
  </si>
  <si>
    <t>Méni</t>
  </si>
  <si>
    <t>MB/EPP 2020-014 – Méni de maille env. 19 mm, en nylon, bordé en haut d’un chalame de chanvre torsadé allégé par des begnets synthétiques (sauf un grand begnet d’écorce) et en bas par une mèche tressée lestée de plombs pincés.– Don de M. Gilles Bondaz, conservateur du Musée de la Pêche de Thonon (Haute-Savoie). – Objet éventuellement destiné à la décoration...</t>
  </si>
  <si>
    <t>2020-0016</t>
  </si>
  <si>
    <t>MB/EPP 2020-016</t>
  </si>
  <si>
    <t>MB/EPP 2020-016 – Tramail de mailles 27 mm et 22 cm bordé en haut d’un chalame torsadé en chanvre allégé de grands begnets majoritairement en écorce et en bas d’une mèche plombée tressée. – Don de M. Gilles Bondaz, conservateur du Musée de la Pêche de Thonon (Haute-Savoie). – Objet donné définitivement à M. Arnold Ottonin</t>
  </si>
  <si>
    <t>2020-0017</t>
  </si>
  <si>
    <t>MB/EPP 2020-017</t>
  </si>
  <si>
    <t>MB/EPP 2020-017 – Tragalle de couleur turquoise ayant servi à braconner les « sardines » (ablettes), du temps de la fabrication des « perles du lac ». Deux pêcheurs s’en servaient au moment du frai, de nuit et en bordure de rive, probablement à pied. Il fut peu utilisé. 
Maille 14 mm ou un peu moins. La toile compte 200 tours dont sept renforcés en haut et en bas (quatre en fil grossier et trois en fil moyen). En haut, un chalame de chanvre torsadé, long de 45,32 m, est allégé par une petite quarantaine de begnets de liège, en majorité, ou d’écorce non paraffinée. Il est prolongé par deux zies d’environ 60 cm. L’un des deux begnets placé en quatrième position, en liège, est marqué au feu « L (?) B ». En bas, une vêtre de même nature que le chalame, longue de 48,44 m, est garnie de plombs pincés passablement espacés et irrégulièrement répartis. Comme le chalame, elle se termine par deux zies, longues d’environ 50 cm. Elle porte trois zies amovibles, destinées à soutenir des galets, et deux autres portant des galets encochés aplatis, à 11,37, 14,25, 30,04 (galet), 34,25 et 40,89 (galet) mètres depuis une extrémité. Les semosses (bordures latérales) mesurent 2,74 et 2,79 m. Hauteur du filet resserré : 265 cm environ sans les deux galets. – Don de M. Gilles Bondaz, conservateur du Musée de la Pêche de Thonon (Haute-Savoie), assorti d’un schéma photocopié dans un cahier quadrillé laissé par Robert Cusin.</t>
  </si>
  <si>
    <t>du temps de la fabrication des « perles du lac »</t>
  </si>
  <si>
    <t>marqué au feu « L (?) B »</t>
  </si>
  <si>
    <t>2020-0018</t>
  </si>
  <si>
    <t>MB/EPP 2020-018</t>
  </si>
  <si>
    <t>MB/EPP 2020-018 – Tramail de mailles 18 mm pour la flue et 21 cm pour les hameaux, bordé de chalame torsadé allégé de bignets synthétiques en haut et lesté de plombs pincés en bas. – Don de M. Gilles Bondaz, conservateur du Musée de la Pêche de Thonon (Haute-Savoie). – Objet éventuellement destiné à la décoration...</t>
  </si>
  <si>
    <t>2020-0019</t>
  </si>
  <si>
    <t>MB/EPP 2020-019</t>
  </si>
  <si>
    <t>MB/EPP 2020-019 – Tramail de mailles 28 mm pour la flue et 21 ou 22 cm pour es hameaux, bordé en haut de chanvre torsadé portant des begnets synthétiques ou en écorce paraffinée et en bas de mèche tressée portant des plombs pincés. – Don de M. Gilles Bondaz, conservateur du Musée de la Pêche de Thonon (Haute-Savoie). – Objet éventuellement destiné à la décoration...</t>
  </si>
  <si>
    <t>2020-0020</t>
  </si>
  <si>
    <t>MB/EPP 2020-020</t>
  </si>
  <si>
    <t xml:space="preserve">MB/EPP 2020-020 – Tramail de mailles 30 mm pour la flue et 22 cm pour les hameaux bordé en haut de chanvre torsadé portant des begnets synthétiques ou en écorce et en bas de mèche portant des plombs pincés.– Don de M. Gilles Bondaz, conservateur du Musée de la Pêche de Thonon (Haute-Savoie). – Objet éventuellement destiné à la décoration...  </t>
  </si>
  <si>
    <t>2020-0022</t>
  </si>
  <si>
    <t>MB/EPP 2020-022</t>
  </si>
  <si>
    <t>MB/EPP 2020-022 – Fragment de bras de monte en nylon de maille presque 50 mm, bordé en haut de corde de flotte allégée par des disques de liège. – Don de M. Gilles Bondaz, conservateur du Musée de la Pêche de Thonon (Haute-Savoie). – Objet éventuellement destiné à la décoration...</t>
  </si>
  <si>
    <t>2020-0023</t>
  </si>
  <si>
    <t>MB/EPP 2020-023</t>
  </si>
  <si>
    <t>MB/EPP 2020-023 – Bras de monte, apparemment, en nylon de maille 22 mm, bordé en haut de mèche tressée allégée par des disques de liège et lesté par des plombs pincés. – Don de M. Gilles Bondaz, conservateur du Musée de la Pêche de Thonon (Haute-Savoie). – Objet éventuellement destiné à la décoration...</t>
  </si>
  <si>
    <t>2020-0026</t>
  </si>
  <si>
    <t>MB/EPP 2020-026</t>
  </si>
  <si>
    <t>Filet bas</t>
  </si>
  <si>
    <t>MB/EPP 2020-026 – Filet bas, de maille 29 mm. La toile est en nylon de couleur blanche, le chalame et les zies en chanvre torsadé et la vêtre en crin. Bignets en écorce ayant vraisemblablement été paraffinés et lest en plombs pincés. Le premier bignet est marqué « J Henry Fr » – Don de M. Edouard Addor, Bevaix.</t>
  </si>
  <si>
    <t>ADDOR Edouard</t>
  </si>
  <si>
    <t>2020-0027</t>
  </si>
  <si>
    <t>MB/EPP 2020-027</t>
  </si>
  <si>
    <t>MB/EPP 2020-027 – Bouteille à vairons en verre incolore, soit cylindre terminé en entonnoir ouvert à un bout et en cône fermé par un bouchon à l’autre. Longuer 35 cm. Diamètre 11,5 cm. – Don de M. Edouard Addor, Bevaix.</t>
  </si>
  <si>
    <t>2020-0028</t>
  </si>
  <si>
    <t>MB/EPP 2020-028</t>
  </si>
  <si>
    <t>Rame</t>
  </si>
  <si>
    <t>MB/EPP 2020-028 A et B – Rames de la loquette MB/EPP 2019-56. – Don de M. Martial de Montmollin.</t>
  </si>
  <si>
    <t>2020-0032</t>
  </si>
  <si>
    <t>MB/EPP 2020-32</t>
  </si>
  <si>
    <t>MB/EPP 2020-32 – Tour de traîneur des années 1970 peut-être, en bois peint en rouge brillant portant une cordelette tressée. Sa poignée peu saillante est fixée intérieurement au seul croisillon. – Don de M. Edouard Addor, Bevaix.</t>
  </si>
  <si>
    <t>des années 1970</t>
  </si>
  <si>
    <t>2020-0033</t>
  </si>
  <si>
    <t>MB/EPP 2020-33</t>
  </si>
  <si>
    <t>MB/EPP 2020-33 ­– Tour de traîneur en bois peint en rouge mat, marqué A8385, portant une cordelette tressée. Sa poignée peu saillante est fixée intérieurement au seul croisillon. – Don de M. Edouard Addor, Bevaix.</t>
  </si>
  <si>
    <t>marqué A8385</t>
  </si>
  <si>
    <t>2020-0034</t>
  </si>
  <si>
    <t>MB/EPP 2020-34</t>
  </si>
  <si>
    <t>MB/EPP 2020-34 ­– Carton contenant 5 à 6 litres de bignets d’écorce paraffinés usagés provenant sans doute d’Alphonse Henry, ancien exploitant de la pêcherie devenue l’Ecomusée.</t>
  </si>
  <si>
    <t>2020-0035</t>
  </si>
  <si>
    <t>MB/EPP 2020-35</t>
  </si>
  <si>
    <t>Bignet</t>
  </si>
  <si>
    <t>MB/EPP 2020-35 ­– Sachet de quatorze bignets marqués au feu « JHenryFils » et/ou « 3 », « 51 » « 56 », « 57 » ou « 58 ». ­– Il proviennent d’Alphonse Henry.</t>
  </si>
  <si>
    <t>« JHenryFils » et/ou « 3 », « 51 » « 56 », « 57 » ou « 58 »</t>
  </si>
  <si>
    <t>2020-0036</t>
  </si>
  <si>
    <t>MB/EPP 2020-36</t>
  </si>
  <si>
    <t>MB/EPP 2020-36 ­– Carton de 17 à 18 litres contenant un chalame de chanvre torsadé et ses bignets d’écorce, de liège ou de celluloïd récupéré sur un ou plusieurs vieux filet. Quelques inscriptions au feu indiquant « JHenryFils » et des grandeurs de mailles. ­– Matériel provenant du site de l’Ecomusée.</t>
  </si>
  <si>
    <t>« JHenryFils »</t>
  </si>
  <si>
    <t>2020-0037</t>
  </si>
  <si>
    <t>MB/EPP 2020-37</t>
  </si>
  <si>
    <t>MB/EPP 2020-37 ­– Carton de bignets d’écorce neufs avant leur percement ­– Ils proviennent sans doute du site de l’Ecomusée.</t>
  </si>
  <si>
    <t>2020-0038</t>
  </si>
  <si>
    <t>MB/EPP 2020-38</t>
  </si>
  <si>
    <t>MB/EPP 2020-38 ­– Carton contenant une quinzaine de litres de bignets d’écorce plus quelques-uns de liège. Ils sont usagés et non paraffinés. ­– Matériel provenant du site de l’Ecomusée.</t>
  </si>
  <si>
    <t>2020-0039</t>
  </si>
  <si>
    <t>MB/EPP 2020-39</t>
  </si>
  <si>
    <t>MB/EPP 2020-39 ­– Carton d’une douzaine de litres de begnets usagés (écorce brute, écorce paraffinée, celluloïd) offerts en 1990 par le Musée de la pêche de Thonon. L’un porte les lettres "AAM" taillées au couteau.</t>
  </si>
  <si>
    <t>"AAM"</t>
  </si>
  <si>
    <t>Musée de la pêche de Thonon</t>
  </si>
  <si>
    <t>2020-0040</t>
  </si>
  <si>
    <t>MB/EPP 2020-40</t>
  </si>
  <si>
    <t>Bignets de celluloïde</t>
  </si>
  <si>
    <t>­MB/EPP 2020-40 ­– Petit carton de bignets de celluloïd provenant du site de l’Ecomusée.</t>
  </si>
  <si>
    <t>2021-0001</t>
  </si>
  <si>
    <t>MB/EPP 2021-01</t>
  </si>
  <si>
    <t>Etalon en aluminium</t>
  </si>
  <si>
    <t>MB/EPP 2021-01 ­– Etalon de 30 cm en aluminium fabriqué à Vallorbe, en forme de gouttière, marqué à la main « Perche » pour 15 cm, « Bondelle, Palée » pour 20 cm, « Ombre, Omble » pour 25 cm, « Truite » pour 30 cm, ainsi que « Anguille 35 cm » et « Brochet 40 cm » ­– Objet trouvé sur le site de l’Ecomusée (Alphonse Henry).</t>
  </si>
  <si>
    <t>Vallorbe</t>
  </si>
  <si>
    <t>2021-0002</t>
  </si>
  <si>
    <t>MB/EPP 2021-0002</t>
  </si>
  <si>
    <t>MB/EPP 2021-0002 ­– Ligne à bouchon réglable, ce dernier étant traversé par un calamus de plume de cygne. Son hameçon double est large d’environ 33 mm et monté sur un bas de ligne en corde de piano. Il servait à pêcher le brochet au vif. En amont, la ligne traverse quatre « indicateurs » (petits flotteurs), afin de ne pas s’enfoncer et prendre ainsi du mou. Dévidoir de presque 26 cm, en forme de cadre formé par deux liteaux traversés par deux chevilles. ­– Provenance inconnue.</t>
  </si>
  <si>
    <t>2021-0003</t>
  </si>
  <si>
    <t>MB/EPP 2021-03</t>
  </si>
  <si>
    <t>Bois pour fil</t>
  </si>
  <si>
    <t>MB/EPP 2021-03 – Bois d’une bonne soixantaine de centimètres appointi à ses extrémités, l’une marquée d’un anneau de peinture verte, l’autre de peinture rouge, ayant servi pour relever un fil, dormant ou flottant (palangre). ­– Objet trouvé sur le site de l’Ecomusée (Alphonse Henry).</t>
  </si>
  <si>
    <t>2021-0007</t>
  </si>
  <si>
    <t>MB/EPP 2021-07</t>
  </si>
  <si>
    <t>Assomoir</t>
  </si>
  <si>
    <t>MB/EPP 2021-07 – Assomoir à poissons, soit bâton de 36 cm gainé de plastique blanc en guise de poignée et d’un cylindre de fer épais à l’opposé. – Objet en provenance de la famille de M. René Berton.</t>
  </si>
  <si>
    <t>2021-0008</t>
  </si>
  <si>
    <t>MB/EPP 2021-08</t>
  </si>
  <si>
    <t>MB/EPP 2021-08 – Bois pour enrouler le fil dormant avant de le remettre dans sa caisse en vue de la prochaine pêche. Longueur 80 cm.</t>
  </si>
  <si>
    <t>2021-0009</t>
  </si>
  <si>
    <t>MB/EPP 2021-09</t>
  </si>
  <si>
    <t>MB/EPP 2021-09 a, b, c et d – Quatre planchettes en bois dur mesurant 25 cm de longueur sur, respectivement, env. 29, 37, 40 et 70 mm de largeur et 3,5-4 mm d’épaisseur. – Don de Madame Colette Rossier, de Lausanne, fille du dernier artisan-cordier-filocheur du canton de Vaud habitant Payerne, effectué en janvier 2008 auprès du Musée rural jurassien qui l’a transmis à l’Ecomusée.</t>
  </si>
  <si>
    <t>Carton corderie</t>
  </si>
  <si>
    <t>Payerne</t>
  </si>
  <si>
    <t>ROSSIER Colette</t>
  </si>
  <si>
    <t>2021-0010</t>
  </si>
  <si>
    <t>MB/EPP 2021-10</t>
  </si>
  <si>
    <t>MB/EPP 2021-10 a et b – Deux aiguillettes ou navettes à chas et échancrure et en imitation écaille dont la première mesure 157 mm et la seconde 238 mm. – Don de Madame Colette Rossier, fille du dernier artisan-cordier-filocheur du canton de Vaud habitant Payerne. </t>
  </si>
  <si>
    <t>2021-0012</t>
  </si>
  <si>
    <t>MB/EPP 2021-12</t>
  </si>
  <si>
    <t>Aiguillette en métal</t>
  </si>
  <si>
    <t>MB/EPP 2021-12 a et b – Deux aiguillettes ou navettes à chas et échancrures et en métal un peu rouillé dont la première mesure 40 cm et la seconde 46 cm. – Don de Madame Colette Rossier, fille du dernier artisan-cordier-filocheur du canton de Vaud habitant Payerne.</t>
  </si>
  <si>
    <t>2021-0013</t>
  </si>
  <si>
    <t>MB/EPP 2021-13</t>
  </si>
  <si>
    <t>MB/EPP 2021-13 a, b et c – Trois aiguillettes ou navettes semblables à chas et échancrures renforcées par de la ficelle enroulée, en bois, mesurant presque 24 cm et dont la deuxième porte de la ficelle de chanvre. – Don de Madame Colette Rossier, fille du dernier artisan-cordier-filocheur du canton de Vaud habitant Payerne. </t>
  </si>
  <si>
    <t>2021-0014</t>
  </si>
  <si>
    <t>MB/EPP 2021-14</t>
  </si>
  <si>
    <t>Crochet</t>
  </si>
  <si>
    <t>MB/EPP 2021-14 – Crochet taillé dans une demi-branche de sureau, vu la moelle présente au revers, long de 348 mm dont 13 cm environ pour le manche et 5,5 environ pour la pointe effilée. – Don de Madame Colette Rossier, de Lausanne, fille du dernier artisan-cordier-filocheur du canton de Vaud habitant Payerne, effectué en janvier 2008 auprès du Musée rural jurassien qui l’a transmis à l’Ecomusée.</t>
  </si>
  <si>
    <t>2021-0015</t>
  </si>
  <si>
    <t>MB/EPP 2021-15</t>
  </si>
  <si>
    <t>MB/EPP 2021-15 – Aiguillette ou navette en bois, à chas et échancrure, longue de 19 cm et marquée « Lovis Lambelly ». – Don de Madame Colette Rossier, fille du dernier artisan-cordier-filocheur du canton de Vaud habitant Payerne. </t>
  </si>
  <si>
    <t>2021-0016</t>
  </si>
  <si>
    <t>MB/EPP 2021-16</t>
  </si>
  <si>
    <t>Moule</t>
  </si>
  <si>
    <t>MB/EPP 2021-16 a, b et c –Trois cylindres de bois (« moules ») d’environ 20 cm mesurant respectivement 12, 14 et 16 mm de diamètre. – Don de Madame Colette Rossier, fille du dernier artisan-cordier-filocheur du canton de Vaud habitant Payerne. </t>
  </si>
  <si>
    <t>2021-0017</t>
  </si>
  <si>
    <t>MB/EPP 2021-17</t>
  </si>
  <si>
    <t>MB/EPP 2021-17 a et b – Deux baguettes cylindriques de bois (« moules ») d’environ 25 cm mesurant respectivement 9 et 10 mm de diamètre. – Don de Madame Colette Rossier, fille du dernier artisan-cordier-filocheur du canton de Vaud habitant Payerne. </t>
  </si>
  <si>
    <t>2021-0018</t>
  </si>
  <si>
    <t>MB/EPP 2021-18</t>
  </si>
  <si>
    <t>MB/EPP 2021-18 – « Moule » cylindrique en bois écorcé long de 184 mm et mesurant une vingtaine de mm de diamètre. – Don de Madame Colette Rossier, de Lausanne, fille du dernier artisan-cordier-filocheur du canton de Vaud habitant Payerne, effectué en janvier 2008 auprès du Musée rural jurassien qui l’a transmis à l’Ecomusée.</t>
  </si>
  <si>
    <t>2021-0019</t>
  </si>
  <si>
    <t>MB/EPP 2021-19</t>
  </si>
  <si>
    <t>Alène en bois</t>
  </si>
  <si>
    <t>MB/EPP 2021-19 – Alène soit morceau de bois écorcé conique à un bout, long de 23 cm. – Don de Madame Colette Rossier, fille du dernier artisan-cordier-filocheur du canton de Vaud habitant Payerne. </t>
  </si>
  <si>
    <t>2021-0020</t>
  </si>
  <si>
    <t>MB/EPP 2021-20</t>
  </si>
  <si>
    <t>Jauge</t>
  </si>
  <si>
    <t>MB/EPP 2021-20 – Jauge ou calibre coulissant, en bois, étalonné en cm et sans doute en pouces, long de 104 mm. – Don de Madame Colette Rossier, fille du dernier artisan-cordier-filocheur du canton de Vaud habitant Payerne. </t>
  </si>
  <si>
    <t>2021-0021</t>
  </si>
  <si>
    <t>MB/EPP 2021-21</t>
  </si>
  <si>
    <t>Alène en daguets de chevreuil</t>
  </si>
  <si>
    <t>MB/EPP 2021-21 a et b – Deux alènes en daguets de chevreuil, avec bulbe servant de poignée. Ils mesurent 14 et 13,5 cm de longueur. – Don de Madame Colette Rossier, fille du dernier artisan-cordier-filocheur du canton de Vaud habitant Payerne.</t>
  </si>
  <si>
    <t>2021-0022</t>
  </si>
  <si>
    <t>MB/EPP 2021-22</t>
  </si>
  <si>
    <t>MB/EPP 2021-22 – Aiguillette ou navette à chas et fourchette faite de trois fils de fer ou d’acier juxtaposés, longue de 226 mm. – Don de Madame Colette Rossier, de Lausanne, fille du dernier artisan-cordier-filocheur du canton de Vaud habitant Payerne, effectué en janvier 2008 auprès du Musée rural jurassien qui l’a transmis à l’Ecomusée.</t>
  </si>
  <si>
    <t>2021-0023</t>
  </si>
  <si>
    <t>MB/EPP 2021-23</t>
  </si>
  <si>
    <t>MB/EPP 2021-23 – Aiguillette ou navette à fourchettes terminales faite d’une tige de fer et longue de 34 cm. – Don de Madame Colette Rossier, fille du dernier artisan-cordier-filocheur du canton de Vaud habitant Payerne.</t>
  </si>
  <si>
    <t>2021-0024</t>
  </si>
  <si>
    <t>MB/EPP 2021-24</t>
  </si>
  <si>
    <t>MB/EPP 2021-24 – Filet en nylon de maille 27 mm, haut de 6 m 50, bordé de cordelettes de chanvre torsadé en haut et en bas, également par de la mèche synthétique (fusée) en bas. Il compte 28 ou 29 begnets de liège et sept ou huit gros plombs pincés. – Don de M. Gilles Bondaz de l’Ecomusée de la pêche de Thonon.</t>
  </si>
  <si>
    <t>2021-0025</t>
  </si>
  <si>
    <t>MB/EPP 2021-25</t>
  </si>
  <si>
    <t>MB/EPP 2021-25 – Epervier de maille 28 mm et deux bons mètres de hauteur, en chanvre. Les trois cinquièmes supérieurs du cône sont teintés en noir. Structure identique à 2007-10 mais sa corde manque. Grosse déchirure sur le pourtour. – Don de M. Gilles Bondaz, Ecomusée de la pêche de Thonon. Cet engin provenait vraisemblablement des archives judiciaires de Thonon.</t>
  </si>
  <si>
    <t>2021-0026</t>
  </si>
  <si>
    <t>MB/EPP 2021-26</t>
  </si>
  <si>
    <t>Etole en monofil</t>
  </si>
  <si>
    <t>MB/EPP 2021-26 – Etole de maille 24 mm en nylon monofil bleuté présentant de petits raccommodages en fil blanc. Son chalame tressé synthétique porte une cinquantaine de begnets mélangés (écorce, celluloïd, matière expansée...). Sa vêtre est en gaine plombée. Hauteur, 160 cm environ. – Don effectué en juillet 2021 par M. Gilles Bondaz, Ecomusée de la pêche, Thonon.</t>
  </si>
  <si>
    <t>2021-0027</t>
  </si>
  <si>
    <t>MB/EPP 2021-27</t>
  </si>
  <si>
    <t>Filet</t>
  </si>
  <si>
    <t>MB/EPP 2021-27 – Filet formé par deux étoles basses attachées, de maille 15 mm, bordées en haut de chanvre torsadé portant des begnets en écorce et en bas de mèche tressée garnie de plombs pincés. Hauteur 65 cm. Grosses déchirures. – Don effectué en juillet 2021 par M. Gilles Bondaz, Ecomusée de la pêche, Thonon.</t>
  </si>
  <si>
    <t>Etole en coton</t>
  </si>
  <si>
    <t>2021-0029</t>
  </si>
  <si>
    <t>MB/EPP 2021-29</t>
  </si>
  <si>
    <t>MB/EPP 2021-29 – Etole en monofil de maille 30 mm, haute d’un mètre soixante, en bon état. Chalame en mèche tressée synthétique, garni de begnets de celluloïd. Vêtre en gaine de plastique plombée, renforcée par quatre grandes lames de plomb pincées. – Don effectué en juillet 2021 par M. Gilles Bondaz, Ecomusée de la pêche, Thonon.</t>
  </si>
  <si>
    <t>2021-0030</t>
  </si>
  <si>
    <t>MB/EPP 2021-30</t>
  </si>
  <si>
    <t>MB/EPP 2021-30 – Etole en coton, vraisemblablement, passablement déchirée et dévêtrée, de maille 25 mm et 90 cm de hauteur. Chalame de chanvre torsadé garni de begnets d’écorce et vêtre en mèche tressée synthétique garnie de plombs pincés. – Don effectué en juillet 2021 par M. Gilles Bondaz, Ecomusée de la pêche, Thonon.</t>
  </si>
  <si>
    <t>2021-0031</t>
  </si>
  <si>
    <t>MB/EPP 2021-31</t>
  </si>
  <si>
    <t>MB/EPP 2021-31 – Motogodille hors bord des années 1950, démontable, utilisée à la traîne par un petit bateau d’amateur. Elle est de couleur bleutée, longueur totale 167 cm, axe à transmission directe. – Provenance inconnue.</t>
  </si>
  <si>
    <t>des années 1950</t>
  </si>
  <si>
    <t>2021-0033</t>
  </si>
  <si>
    <t>MB/EPP 2021-33</t>
  </si>
  <si>
    <t>Foène à anguille</t>
  </si>
  <si>
    <t>MB/EPP 2021-33 – Grande foène à anguille de Saint-Nazaire, XIXe siècle. La douille se sépare en six branches d’abord quadrangulaires puis aplaties et barbelées. Elles sont maintenues, à la base des barbelures, par deux bandes transversales placées au recto et au verso, rivetées à leurs extrémités. Longueur 53 cm, largeur 19,7 cm, épaisseur 44 mm à l’emmanchure et poids 2,669 kg. Elle a malheureusement été polie à l’excès et recouverte d’un vernis brillant. (Ancienne cote n°401.) – Don de M. Jean-Pierre Joho, Vandœuvres.
MB/EPP 2021-33 à 44 – Série de douze foènes donnée par M. Jean-Pierre JOHO, Vandœuvres. Il a été orienté vers l’Ecomusée par Marianne Chevassus, conservatrice adjointe du musée du Léman, Nyon, ligne directe 022 316 42 53. Objets achetés sur Internet. Datations et localisations livresques...</t>
  </si>
  <si>
    <t>Saint-Nazaire</t>
  </si>
  <si>
    <t xml:space="preserve"> XIXe siècle</t>
  </si>
  <si>
    <t>JOHO Jean-Pierre</t>
  </si>
  <si>
    <t>2021-0034</t>
  </si>
  <si>
    <t>MB/EPP 2021-34</t>
  </si>
  <si>
    <t>Foène française</t>
  </si>
  <si>
    <t>MB/EPP 2021-34 – Foène française du XIXe siècle, forgée, en forme de râteau, à huit brins terminés chacun par un ardillon. Largeur 24 cm, longueur 36,3 cm, épaisseur 47 mm à l’emmanchure et poids 1,215 kg. (Ancienne cote n°920.) – Don de M. Jean-Pierre Joho, Vandœuvres.</t>
  </si>
  <si>
    <t>du XIXe siècle</t>
  </si>
  <si>
    <t>2021-0035</t>
  </si>
  <si>
    <t>MB/EPP 2021-35</t>
  </si>
  <si>
    <t>Foène anglaise</t>
  </si>
  <si>
    <t>MB/EPP 2021-35 – Grande foène anglaise à anguille, du XIXe siècle, forgée à la main. Elle compte cinq brins dont le médian est terminé par un triangle complet et les deux latéraux pas des demi-triangles tournés vers l’intérieur. Les deux autres brins, intercalaires et linéaires, aboutissent à la jonction des triangles. Elle mesure 50,5 cm de longueur et 18,5 cm de largeur (ancienne cote n°400). – Don de M. Jean-Pierre Joho, Vandœuvres.</t>
  </si>
  <si>
    <t>Angleterre</t>
  </si>
  <si>
    <t>2021-0036</t>
  </si>
  <si>
    <t>MB/EPP 2021-36</t>
  </si>
  <si>
    <t>Foène états-unienne</t>
  </si>
  <si>
    <t>MB/EPP 2021-36 – Foène états-unienne du début du XIXe siècle longue de 43 cm, large de 13,6, épaisse de 38 mm à l’emmanchure et pesant 945 grammes. Elle est composée d’un axe traversé par un faisceau de trois tiges recourbées vers le bas et terminées chacune par un ardillon tourné vers l’axe qui est lisse et les dépasse de 5 bons centimètres. Une double bande faciale rivetée huit fois maintient l’ensemble. (Ancienne cote n°280.) – Don de M. Jean-Pierre Joho, Vandœuvres.</t>
  </si>
  <si>
    <t>Etats-unis</t>
  </si>
  <si>
    <t>début du XIXe siècle</t>
  </si>
  <si>
    <t>2021-0037</t>
  </si>
  <si>
    <t>MB/EPP 2021-37</t>
  </si>
  <si>
    <t xml:space="preserve">MB/EPP 2021-37 – Foène anglaise à anguille, à cinq brins ablatis barbelés, fixés par soudage. Longueur 41 cm, largeur 21 cm, épaisseur 1,5 cm à la base des brins, poids 850 grammes. (Ancienne cote n°399.) – Don de M. Jean-Pierre Joho, Vandœuvres. </t>
  </si>
  <si>
    <t>2021-0038</t>
  </si>
  <si>
    <t>MB/EPP 2021-38</t>
  </si>
  <si>
    <t>Foène méditerranéenne</t>
  </si>
  <si>
    <t>MB/EPP 2021-38 – Foène dite fichoura provenant de la côte méditerranéenne et datant du XIXe siècle. En forme de râteau, elle compte sept dents fichées dans une barre « horizontale » et terminées par de petits ardillons. Hauteur 21 cm, largeur 27 cm, épaisseur env. 4 cm à l’implantation qui est incomplète, poids 740 grammes. (Ancienne cote n°343.) – Don de M. Jean-Pierre Joho, Vandœuvres.</t>
  </si>
  <si>
    <t>Méditéranée</t>
  </si>
  <si>
    <t>2021-0039</t>
  </si>
  <si>
    <t>MB/EPP 2021-39</t>
  </si>
  <si>
    <t>Foène à cinq dents</t>
  </si>
  <si>
    <t xml:space="preserve">MB/EPP 2021-39 – Petite foène à cinq dents découpées dans de la tôle épaisse, à base introduite dans le reste ligaturé d’un manche. Elle proviendrait de France et daterait du XIXe siècle. Dimensions 18,5, 7 et 4 cm. Poids 250 g. (Ancienne cote n°620.) – Don de M. Jean-Pierre Joho, Vandœuvres. </t>
  </si>
  <si>
    <t>France</t>
  </si>
  <si>
    <t>2021-0040</t>
  </si>
  <si>
    <t>MB/EPP 2021-40</t>
  </si>
  <si>
    <t xml:space="preserve">MB/EPP 2021-40 – Fouène à cinq dents cylindriques terminées en pointes de flèches et portées par un axe de même facture. Elle est lisse et brillante... Dimensions 32 cm de longueur, 13 de largeur et 4 d’épaisseur pour l’orifice de la douille. Poids 635 grammes. (Ancienne cote n°345.) – Don de M. Jean-Pierre Joho, Vandœuvres. </t>
  </si>
  <si>
    <t>2021-0041</t>
  </si>
  <si>
    <t>MB/EPP 2021-41</t>
  </si>
  <si>
    <t xml:space="preserve">MB/EPP 2021-41 – Fouène « pour l’anguille, XVIIIe siècle, Annecy » (selon l’étiquette manuscrite qui lui était apposée à côté du prix). Elégamment épaulée, elle compte quatre dents effilées terminées par de petites pointes de flèches. L’emmanchure cylindrique mesure 95 mm de longueur et 44 mm de diamètre à l’ouverture. Les dents mesures 82 mm de longueur. La largeur de l’engin à l’épaulement est de 131 mm. (Ancienne cote n°284.) – Don de M. Jean-Pierre Joho, Vandœuvres. </t>
  </si>
  <si>
    <t>Annecy </t>
  </si>
  <si>
    <t>XVIIIe siècle</t>
  </si>
  <si>
    <t>« pour l’anguille, XVIIIe siècle, Annecy »</t>
  </si>
  <si>
    <t>2021-0042</t>
  </si>
  <si>
    <t>MB/EPP 2021-42</t>
  </si>
  <si>
    <t>Foène à quatre dents</t>
  </si>
  <si>
    <t>MB/EPP 2021-42 – Fouène forgée, à quatre dents parallèles terminées en pointes de flèches et dont la base porte un anneau pour l’assujettir au manche. Côte méditerranéenne (?). Dimensions 30,5 sur 17,5 cm et 63 mm pour l’anneau. Poids 874 g. (Ancienne cote n°335.) – Don de M. Jean-Pierre Joho, Vandœuvres.</t>
  </si>
  <si>
    <t>2021-0043</t>
  </si>
  <si>
    <t>MB/EPP 2021-43</t>
  </si>
  <si>
    <t>Foène</t>
  </si>
  <si>
    <t xml:space="preserve">MB/EPP 2021-43 – Fouène (ou fichoura, côte méditerranéenne ?) formée d’un axe terminé en double ardillon, traversé par deux tiges recourbées vers le bas. La tige inférieure est terminée en pointes lisses et la tige supérieure par des ardillons du côté intérieur. Dimensions 41 sur 13 cm, 3 cm de diamètre pour la douille, poids 980 g. (Ancienne cote n°344.) – Don de M. Jean-Pierre Joho, Vandœuvres. </t>
  </si>
  <si>
    <t>2021-0044</t>
  </si>
  <si>
    <t>MB/EPP 2021-44</t>
  </si>
  <si>
    <t>Foène à neuf brins</t>
  </si>
  <si>
    <t>MB/EPP 2021-44 – Fouène en forme de douille palmée à neuf brin dont le médian est lisse et légèrement saillant et les autres garnis d’ardillons tournés vers l’intérieur. Une double barre transversale à huit rivets maintient l’ensemble. XIXe siècle, Côte méditerranéenne (?). Dimensions 35 x 19 x 4 cm, poids 635 g. (Ancienne cote n°339.) – Don de M. Jean-Pierre Joho, Vandœuvres .</t>
  </si>
  <si>
    <t>ALLISSON Jean-Claude</t>
  </si>
  <si>
    <t>2021-0046</t>
  </si>
  <si>
    <t>MB/EPP 2021-46</t>
  </si>
  <si>
    <t xml:space="preserve">MB/EPP 2021-46 – Moulinet/enrouleur semblable au précédent MB/EPP 2021-45 mais portant les inscriptions « fond 100 [mètres] 220 g » du côté du manche et « 2 Dr [droite] » de l’autre. Le fil semble tressé et métallisé. – Don de M. Jean-Claude Allisson, Colombier. </t>
  </si>
  <si>
    <t>2022-0001</t>
  </si>
  <si>
    <t>MB/EPP 2022-01</t>
  </si>
  <si>
    <t>Enrouleur/bobine de traîneau</t>
  </si>
  <si>
    <t>MB/EPP 2022-01 – Enrouleur/bobine de traîneau, cylindrique, en bois avec un support métallique. Une bande de liège le borde intérieurement du côté du bateau. Il date des années 1950 et appartenait à Eric Rossel, mort en 2021. Longueur et plus grand diamètre du tambour : 27 et 28,5 cm. – Donateur inconnu.</t>
  </si>
  <si>
    <t>Couvert</t>
  </si>
  <si>
    <t>Donateur inconnu</t>
  </si>
  <si>
    <t>2022-0002</t>
  </si>
  <si>
    <t>MB/EPP 2022-02</t>
  </si>
  <si>
    <t>Enrouleur pour la traîne</t>
  </si>
  <si>
    <t>MB/EPP 2022-02 – Enrouleur pour la traîne, en bois, cylindrique, avec une poignée de presque 20 cm. Son tambour mesure 16,7 cm de longueur sur 19,4 cm de diamètre. – Donateur inconnu.</t>
  </si>
  <si>
    <t>2022-0003</t>
  </si>
  <si>
    <t>MB/EPP 2022-03</t>
  </si>
  <si>
    <t>MB/EPP 2022-03 – Enrouleur pour la traîne, en bois, cylindrique, avec une poignée de 23 cm. Son tambour est long de 13,3 sur 16 cm de diamètre. – Donateur inconnu.</t>
  </si>
  <si>
    <t>2022-0004</t>
  </si>
  <si>
    <t>MB/EPP 2022-04</t>
  </si>
  <si>
    <t>Tablier en cuir</t>
  </si>
  <si>
    <t>MB/EPP 2022-04 – Tablier en cuir ayant appartenu à Tony Baudois, pêcheur d’Auvernier. Il pourrait dater des années 1920. Il est cousu et riveté. Ce dernier procédé est utilisé pour les lanières en cuir qui sont probablement d’anciennes courroies de paquetage militaire. Le cuir du tablier est du mouton si l’on en croit des restes de laine noire visibles du côté intérieur. Sa face extérieure lisse était graissée. Hauteur totale 1 m, largeur à la base 76 cm – Don de M. Denis Junod à Auvernier qui, lorsqu’il débuta la pêche, avait racheté le matériel de T. Baudois.</t>
  </si>
  <si>
    <t>des années 1920</t>
  </si>
  <si>
    <t>2022-0005</t>
  </si>
  <si>
    <t>MB/EPP 2022-05</t>
  </si>
  <si>
    <t>Moteur hors-bord</t>
  </si>
  <si>
    <t>MB/EPP 2022-05 – Moteur hors-bord, deux temps, de marque Archimèdes HB, sans inverseur donc sans marche arrière. Il a appartenu à André de Perrot, du Petit-Cortaillod, et pourrait dater d’environ 1960. Ce type de moteur a remplacé ceux à longue queue. – Don de Mme Sigg-de Perrot, petite-fille de M. André de Perrot, toujours domiciliée au Petit-Cortaillod.</t>
  </si>
  <si>
    <t>Archimèdes HB</t>
  </si>
  <si>
    <t>de PERROT Sigg</t>
  </si>
  <si>
    <t>2022-0008</t>
  </si>
  <si>
    <t>MB/EPP 2022-08</t>
  </si>
  <si>
    <t>MB/EPP 2022-08 – Bouteille à vairons de 35 cm de longueur et de 11,5 cm de diamètre, fermée par un bouchon de liège et soutenue par une ficelle de chanvre enroulée en son pourtour. Elle a été utilisée dans le Doubs aux Brenets. – Don de M. Pierre-André Jeanneret, Les Brenets.</t>
  </si>
  <si>
    <t>Brenets</t>
  </si>
  <si>
    <t>JEANNERET Pierre-André</t>
  </si>
  <si>
    <t>2022-0010</t>
  </si>
  <si>
    <t>MB/EPP 2022-10</t>
  </si>
  <si>
    <t>MB/EPP 2022-10 – Idem que MB/EPP 2022-09 mais le fil se termine par une « olive » (plomb) coulissante précédant un émérillon soutenant un fil double terminé par un hameçon triple. – Don de M. Pierre-André Jeanneret, Les Brenets.</t>
  </si>
  <si>
    <t>2022-0011</t>
  </si>
  <si>
    <t>MB/EPP 2022- 11</t>
  </si>
  <si>
    <t>MB/EPP 2022- 11 – Torchon en bois, cylindrique, brun foncé, présentant une entaille large d’un cm à l’avant, ainsi qu’une rainure sur son pourtour au milieu et portant un œillet à l’arrière. Un monofil de nylon vert est enroulé au milieu. Longueur 21,5 cm et diamètre 39 mm. – Don de M. Pierre-André Jeanneret, Les Brenets.</t>
  </si>
  <si>
    <t>2022-0012</t>
  </si>
  <si>
    <t>MB/EPP 2022-12</t>
  </si>
  <si>
    <t>MB/EPP 2022-12 – Aquarelle d’Eric Laurent figurant la baie d’Auvernier en 1970. – Don de M. Frédéric Laurent, Bôle.</t>
  </si>
  <si>
    <t>en 1970</t>
  </si>
  <si>
    <t>2022-0013</t>
  </si>
  <si>
    <t>MB/EPP 2022-13</t>
  </si>
  <si>
    <t>MB/EPP 2022-13 – Vion quadrangulaire rouge et noir long de presque 34 cm et portant, en jaune, le nom d’Alphonse Henry. – Don de la fille de feu Marcel Garin, Mme Monime Gagnebin.</t>
  </si>
  <si>
    <t>GAGNEBIN Monime</t>
  </si>
  <si>
    <t>2022-0014</t>
  </si>
  <si>
    <t>MB/EPP 2022-14</t>
  </si>
  <si>
    <t>Etole en nylon</t>
  </si>
  <si>
    <t>MB/EPP 2022-14 – Etole en nylon de maille 29 mm présentant une zie en forme de boucle à chaque bout, ces dernières longues de 1,5 et 1,3 m. Garniture d’écorce et de celluloïd. Aux extrémités, bignets bleus barrés de deux bandes jaunes et marqués au feu « 60 ». – Don de la fille de feu Marcel Garin, Mme Monime Gagnebin.</t>
  </si>
  <si>
    <t>2022-0015</t>
  </si>
  <si>
    <t>MB/EPP 2022-15</t>
  </si>
  <si>
    <t>MB/EPP 2022-15 – Tramail de mailles 20,5 cm pour les avant-gardes et de 36 mm et 49 tours pour la nappe. Bignets d’écorce, le premier et le dernier teintés en jaune. Un bignet médian marqué JHe (Jules Henry). Vêtre en chanvre un peu déchirée.– Don de la fille de feu Marcel Garin, Mme Monime Gagnebin.</t>
  </si>
  <si>
    <t>2022-0016</t>
  </si>
  <si>
    <t>MB/EPP 2022-16</t>
  </si>
  <si>
    <t>Polet</t>
  </si>
  <si>
    <t>MB/EPP 2022-0016 – Polet composé d’un carré de liège (20 cm de côté) et d’une hampe (59 cm) peut-être en sapin traversée en haut par une plaque de métal en guise de fanion. Il est marqué en rouge « Alphonse Henry Bevaix ». – Don de la fille de feu Marcel Garin, Monime Gagnebin, Arziel-Le Muids.</t>
  </si>
  <si>
    <t>marqué en rouge « Alphonse Henry Bevaix »</t>
  </si>
  <si>
    <t>2022-0017</t>
  </si>
  <si>
    <t>MB/EPP 2022-17</t>
  </si>
  <si>
    <t>Aiguillette en os de poule</t>
  </si>
  <si>
    <t>MB/EPP 2022-17 – Aiguillette classique blanc crème en os de poule mesurant 12 cm de longueur sur moins d’un cm de largeur. – Don de la belle-mère du donateur, Marie Perrenoud-Kraft, dont les frères, André, Louis et Robert, étaient pêcheurs à Chevroux. Ces objets remontent au plus tard à l’Entre-deux-Guerres. – Don de M. Frédéric Burri, Cortaillod.</t>
  </si>
  <si>
    <t>au plus tard à l’Entre-deux-Guerres</t>
  </si>
  <si>
    <t>BURRI Frédéric</t>
  </si>
  <si>
    <t>2022-0018</t>
  </si>
  <si>
    <t>MB/EPP 2022-18</t>
  </si>
  <si>
    <t>MB/EPP 2022-18 – Aiguillette à deux fourchettes, longue de 219 mm, en bois mince, brun foncé, marquée 1890. – Don de la belle-mère du donateur, Marie Perrenoud-Kraft, dont les frères, André, Louis et Robert, étaient pêcheurs à Chevroux. Ces objets remontent au plus tard à l’Entre-deux-Guerres. – Don de M. Frédéric Burri, Cortaillod.</t>
  </si>
  <si>
    <t>2022-0019</t>
  </si>
  <si>
    <t>MB/EPP 2022-19</t>
  </si>
  <si>
    <t>MB/EPP 2022-19 – Moule de filochage en forme de lame plate de bois clair mesurant 164 sur 17 mm et signée « Caroline Dupasquier » (la fin n’est pas parfaitement certaine). – Don de la belle-mère du donateur, Marie Perrenoud-Kraft, dont les frères, André, Louis et Robert, étaient pêcheurs à Chevroux. Ces objets remontent au plus tard à l’Entre-deux-Guerres. – Don de M. Frédéric Burri, Cortaillod.</t>
  </si>
  <si>
    <t>2022-0020</t>
  </si>
  <si>
    <t>MB/EPP 2022-20</t>
  </si>
  <si>
    <t>MB/EPP 2022-20 – Deux aiguillettes classiques, longues de presque 22 cm et larges de 24 mm, en bois clair. – Don de la belle-mère du donateur, Marie Perrenoud-Kraft, dont les frères, André, Louis et Robert, étaient pêcheurs à Chevroux. Ces objets remontent au plus tard à l’Entre-deux-Guerres. – Don de M. Frédéric Burri, Cortaillod.</t>
  </si>
  <si>
    <t>Caissette en bois</t>
  </si>
  <si>
    <t>2022-0021</t>
  </si>
  <si>
    <t>MB/EPP 2022-21</t>
  </si>
  <si>
    <t>MB/EPP 2022-21 – Aiguillette en bois clair, taillée grossièrement, longue de 286 mm. – Don de la belle-mère du donateur, Marie Perrenoud-Kraft, dont les frères, André, Louis et Robert, étaient pêcheurs à Chevroux. Ces objets remontent au plus tard à l’Entre-deux-Guerres. – Don de M. Frédéric Burri, Cortaillod.</t>
  </si>
  <si>
    <t>2022-0022</t>
  </si>
  <si>
    <t>MB/EPP 2022-22</t>
  </si>
  <si>
    <t>MB/EPP 2022-22 – Aiguillette classique en bois clair, longue de 153 mm et large de 18 mm. – Don de la belle-mère du donateur, Marie Perrenoud-Kraft, dont les frères, André, Louis et Robert, étaient pêcheurs à Chevroux. Ces objets remontent au plus tard à l’Entre-deux-Guerres. – Don de M. Frédéric Burri, Cortaillod.</t>
  </si>
  <si>
    <t>2022-0023</t>
  </si>
  <si>
    <t>MB/EPP 2022-23</t>
  </si>
  <si>
    <t>MB/EPP 2022-23 – Aiguillette étroite et fine de 118 mm et de moins de 10 mm de largeur, en bois clair. – Don de la belle-mère du donateur, Marie Perrenoud-Kraft, dont les frères, André, Louis et Robert, étaient pêcheurs à Chevroux. Ces objets remontent au plus tard à l’Entre-deux-Guerres. – Don de M. Frédéric Burri, Cortaillod.</t>
  </si>
  <si>
    <t>2022-0024</t>
  </si>
  <si>
    <t>MB/EPP 2022-24</t>
  </si>
  <si>
    <t>MB/EPP 2022-24 – Aiguillette classique, grossièrement taillée, longue de 288 mm et présentant deux entailles, correspondant sans doute à la longueur des chevalets. – Don de la belle-mère du donateur, Marie Perrenoud-Kraft, dont les frères, André, Louis et Robert, étaient pêcheurs à Chevroux. Ces objets remontent au plus tard à l’Entre-deux-Guerres. – Don de M. Frédéric Burri, Cortaillod.</t>
  </si>
  <si>
    <t>2022-0025</t>
  </si>
  <si>
    <t>MB/EPP 2022-25</t>
  </si>
  <si>
    <t>Aiguillette à deux fourchettes</t>
  </si>
  <si>
    <t>MB/EPP 2022-25 – Aiguillette à deux fourchettes dont les plans sont perpendiculaires. Longueur 141 mm. – Don de la belle-mère du donateur, Marie Perrenoud-Kraft, dont les frères, André, Louis et Robert, étaient pêcheurs à Chevroux. Ces objets remontent au plus tard à l’Entre-deux-Guerres. – Don de M. Frédéric Burri, Cortaillod.</t>
  </si>
  <si>
    <t>2022-0026</t>
  </si>
  <si>
    <t>MB/EPP 2022-26</t>
  </si>
  <si>
    <t>MB/EPP 2022-26 – Moule en bois clair de 172 x 12 x 5 mm, aminci à ses extrémités. – Don de la belle-mère du donateur, Marie Perrenoud-Kraft, dont les frères, André, Louis et Robert, étaient pêcheurs à Chevroux. Ces objets remontent au plus tard à l’Entre-deux-Guerres. – Don de M. Frédéric Burri, Cortaillod.</t>
  </si>
  <si>
    <t>2022-0027</t>
  </si>
  <si>
    <t>MB/EPP 2022-27</t>
  </si>
  <si>
    <t>Moule en os</t>
  </si>
  <si>
    <t>MB/EPP 2022-27 – Moule en os plutôt qu’en ivoire sans doute, long de 148 mm et de section ellipsoïdale. – Don de la belle-mère du donateur, Marie Perrenoud-Kraft, dont les frères, André, Louis et Robert, étaient pêcheurs à Chevroux. Ces objets remontent au plus tard à l’Entre-deux-Guerres. – Don de M. Frédéric Burri, Cortaillod.</t>
  </si>
  <si>
    <t>2022-0028</t>
  </si>
  <si>
    <t>MB/EPP 2022-28</t>
  </si>
  <si>
    <t>MB/EPP 2022-28 – Moule en os blanc encore plus fin que le précédent MB/EPP 2022-27, long de 16 mm, appointi à ses extrémités. – Don de la belle-mère du donateur, Marie Perrenoud-Kraft, dont les frères, André, Louis et Robert, étaient pêcheurs à Chevroux. Ces objets remontent au plus tard à l’Entre-deux-Guerres. – Don de M. Frédéric Burri, Cortaillod.</t>
  </si>
  <si>
    <t>2022-0029</t>
  </si>
  <si>
    <t>MB/EPP 2022-29</t>
  </si>
  <si>
    <t>MB/EPP 2022-29 – Moule en forme de planchette de 10,5 et 8,5/8 cm, épaisse de 12 mm. Sapin apparemment. – Don de la belle-mère du donateur, Marie Perrenoud-Kraft, dont les frères, André, Louis et Robert, étaient pêcheurs à Chevroux. Ces objets remontent au plus tard à l’Entre-deux-Guerres. – Don de M. Frédéric Burri, Cortaillod.</t>
  </si>
  <si>
    <t>2022-0030</t>
  </si>
  <si>
    <t>MB/EPP 2022-30</t>
  </si>
  <si>
    <t>MB/EPP 2022-30 – Moule cylindrique de 3 cm de diamètre, chanfreiné à ses extrémités. Longueur 10,6 cm. – Don de la belle-mère du donateur, Marie Perrenoud-Kraft, dont les frères, André, Louis et Robert, étaient pêcheurs à Chevroux. Ces objets remontent au plus tard à l’Entre-deux-Guerres. – Don de M. Frédéric Burri, Cortaillod.</t>
  </si>
  <si>
    <t>2022-0031</t>
  </si>
  <si>
    <t>MB/EPP 2022-31</t>
  </si>
  <si>
    <t>MB/EPP 2022-31 – Moule cylindrique brun foncé de 28 mm de diamètre chanfreiné à ses extrémités. Longueur 11,1 cm.– Don de la belle-mère du donateur, Marie Perrenoud-Kraft, dont les frères, André, Louis et Robert, étaient pêcheurs à Chevroux. Ces objets remontent au plus tard à l’Entre-deux-Guerres. – Don de M. Frédéric Burri, Cortaillod.</t>
  </si>
  <si>
    <t>2022-0032</t>
  </si>
  <si>
    <t>MB/EPP 2022-32</t>
  </si>
  <si>
    <t>Cylindre en bois</t>
  </si>
  <si>
    <t>MB/EPP 2022-32 – Cylindre de bois clair de 118 mm sur 35 cm de diamètre. – Don de la belle-mère du donateur, Marie Perrenoud-Kraft, dont les frères, André, Louis et Robert, étaient pêcheurs à Chevroux. Ces objets remontent au plus tard à l’Entre-deux-Guerres. – Don de M. Frédéric Burri, Cortaillod.</t>
  </si>
  <si>
    <t>2022-0033</t>
  </si>
  <si>
    <t>MB/EPP 2022-33</t>
  </si>
  <si>
    <t>MB/EPP 2022-33 – Cylindre de foyard de 9 cm x 16 mm de diamètre. – Don de la belle-mère du donateur, Marie Perrenoud-Kraft, dont les frères, André, Louis et Robert, étaient pêcheurs à Chevroux. Ces objets remontent au plus tard à l’Entre-deux-Guerres. – Don de M. Frédéric Burri, Cortaillod.</t>
  </si>
  <si>
    <t>2022-0034</t>
  </si>
  <si>
    <t>MB/EPP 2022-34</t>
  </si>
  <si>
    <t>MB/EPP 2022-34 – Crochet métallique pour soutenir l’ouvrage pendant le filochage. Longueur 15,3 mm. – Don de la belle-mère du donateur, Marie Perrenoud-Kraft, dont les frères, André, Louis et Robert, étaient pêcheurs à Chevroux. Ces objets remontent au plus tard à l’Entre-deux-Guerres. – Don de M. Frédéric Burri, Cortaillod.</t>
  </si>
  <si>
    <t>2022-0035</t>
  </si>
  <si>
    <t>MB/EPP 2022-35</t>
  </si>
  <si>
    <t>MB/EPP 2022-35 – Machine à relever les filets à moteur. Longueur de la planche 129 cm. Diamètre du tambour 42 cm. Tambour recouvert d’une feuille de caoutchouc. Moteur marqué « Briggs et Straton ». – Provenance inconnue.</t>
  </si>
  <si>
    <t>« Briggs et Straton »</t>
  </si>
  <si>
    <t>2022-0036</t>
  </si>
  <si>
    <t>EPP 2022-36</t>
  </si>
  <si>
    <t xml:space="preserve">EPP 2022-36, 37 (et 38) – Trois grandes nasses métalliques de section carrée (124-127 cm de côté), longues de 2 m, ayant appartenu à feu Jean-Pierre Zbinden, d’Yvonand. Le goléron en occupe entièrement l’une des extrémités. Il mesure un mètre de longueur. A l’angle opposé de son ouverture, contre d’une des faces latérales, s’ouvre un volet permettant de retirer le poisson. Du treillis à mailles hexagonales recouvre l’ensemble. Ces nasses étaient manœuvrées au moyen d’une potence plantée dans un brancard traversant le bateau en largeur. On n’en mettait qu’une par canot mais plusieurs sur une barge telle que celles achetées à l’Armée par les pêcheurs d’Yvonand dans les années 1980. C’est alors que furent faites ces nasses utilisées jusque dans les années 1990, essentiellement pour la perche. – Don de Mesdames Dyane Sandoz-Zbinden, aux Avants sur Montreux, et Christiane Zbinden à Yvonand.  </t>
  </si>
  <si>
    <t>Toiture</t>
  </si>
  <si>
    <t>jusque dans les années 1990</t>
  </si>
  <si>
    <t>SANDOZ-ZBINDEN Dyane
ZBINDEN Christiane</t>
  </si>
  <si>
    <t>2022-0037</t>
  </si>
  <si>
    <t>EPP 2022-37</t>
  </si>
  <si>
    <t>2022-0038</t>
  </si>
  <si>
    <t>EPP 2022-38</t>
  </si>
  <si>
    <t>2022-0039</t>
  </si>
  <si>
    <t>EPP 2022-39</t>
  </si>
  <si>
    <t>EPP 2022-39 – Etole en toile de nylon torsadé de maille 7 cm et 23 tours de hauteur dont le fil est doublé au premier et au dernier tour, ayant appartenu à feu Jean-Pierre Zbinden, d’Yvonand. Couleur bleue. Un accroc inférieurement, du côté de la zie qui présente la forme d’une boucle. L’autre zie est simple. Ralingue supérieure en chalame bignetté vert. Ralingue inférieure en mèche plombée grise. – Don de Mesdames Dyane Sandoz-Zbinden, aux Avants, et Christiane Zbinden à Yvonand, en provenance d’Yvonand.</t>
  </si>
  <si>
    <t>Sol</t>
  </si>
  <si>
    <t>2022-0040</t>
  </si>
  <si>
    <t>EPP 2022-40</t>
  </si>
  <si>
    <t>EPP 2022-40 – Etole identique à la précédente EPP 2022-39 mais dont le chalame est rompu du côté de la zie simple. – Don de Mesdames Dyane Sandoz-Zbinden, aux Avants, et Christiane Zbinden à Yvonand, en provenance d’Yvonand.</t>
  </si>
  <si>
    <t>2022-0042</t>
  </si>
  <si>
    <t>EPP 2022-42</t>
  </si>
  <si>
    <t>Foène à six dents</t>
  </si>
  <si>
    <t>EPP 2022-42 – Fouène encroûtée de tuf trouvée dans le lit du Doubs desséché à la Mauvaise Côte aux Brenets (544.068/213.480). Poids 1,012 kg. Longueur 27 cm. Six dents légèrement convergentes dont la deuxième et la cinquième sont cassées. Absence d’ardillons. Elle semble avoir été découpée dans une plaque de fer plutôt que forgée. Epaisseur minimum 6 mm. – Don d’Aline Perez-Graber, Le Locle.</t>
  </si>
  <si>
    <t>Les Brenets</t>
  </si>
  <si>
    <t>PEREZ-GRABER Aline</t>
  </si>
  <si>
    <t>2022-0043</t>
  </si>
  <si>
    <t>EPP 2022-0043</t>
  </si>
  <si>
    <t>EPP 2022-0043 – Etole de couleur bleu violacé, de maille 36 mm et 68 tours renforcés en haut et en bas, allégée par des begnets de liège et lestée par de rares plombs pincés. Son chalame est en chanvre torsadé terminé par deux zies en forme de boucles. Sa vêtre est en mèche tressée. Il n’y a pas de semosses. La toile est soigneusement raccommodée avec du fil beige en plusieurs endroits. L’ensemble est en bon état. – Don de M. Gilles Bondaz de l’Ecomusée de la pêche de Thonon. – OBJET OFFERT à M. Arnold Ottonin du village des pêcheurs d’Yvonand. SUPPRIMER CET OBJET QUAND IL AURA ÉTÉ LIVRé</t>
  </si>
  <si>
    <t>bon</t>
  </si>
  <si>
    <t>2022-0044</t>
  </si>
  <si>
    <t>EPP 2022-44</t>
  </si>
  <si>
    <t>Etole synthétique</t>
  </si>
  <si>
    <t>EPP 2022-44 – Etole basse entièrement synthétique. Chalame bignetté gris tressé. Toile en monofil synthétique de maille 12 mm. Vêtre en mèche plombée tressée. Une zie tressée est de couleur blanche. La seconde est bleu foncé. – Don de M. Gilles Bondaz de l’Ecomusée de la pêche de Thonon.</t>
  </si>
  <si>
    <t>2022-0047</t>
  </si>
  <si>
    <t>EPP 2022-47</t>
  </si>
  <si>
    <t>Bobine de traîneau</t>
  </si>
  <si>
    <t>EPP 2022-47 – Bobine de traîneau d’environ 1950, en bois avec une manivelle en fer, mesurant 28 cm de diamètre et 23,5 cm de largeur. Elle présente intérieurement d’un côté une bordure en liège destinée à piquer des hameçons et de l’autre, sur son pourtour, des clous pour immobiliser les émérillons. Elle est montée sur un socle de 51,8 cm de longueur. (Ancien numéro 166.66.78.) – Don de M. Gilles Bondaz de l’Ecomusée de la pêche de Thonon, effectué lors d’une course de notre écomusée à fin septembre.</t>
  </si>
  <si>
    <t>d’environ 1950</t>
  </si>
  <si>
    <t>2022-0049</t>
  </si>
  <si>
    <t>EPP 2022-49</t>
  </si>
  <si>
    <t>EPP 2022-49 – Bobine de diamètre 32 cm, large de 16,3 cm et présentant intérieurement, contre le tambour, une bande de liège d’un côté et un gros monofil nylon enroulé de l’autre. – Don de M. Gilles Bondaz de l’Ecomusée de la pêche de Thonon, effectué lors d’une course de notre écomusée à fin septembre.</t>
  </si>
  <si>
    <t>2023-0001</t>
  </si>
  <si>
    <t>EPP 2023-01</t>
  </si>
  <si>
    <t>EPP 2023-01 – Bourriche en vannerie d’osier pelé fin rétrécie vers le haut, fermée par un couvercle percé d’un trou rectangulaire pour introduire le poisson. Du côté des deux charnières en fil de fer, le couvercle est bordé de rotin. Hauteur du dos : 22 cm. Courroie de toile forte terminée par des émérillons. – Origine inconnue.</t>
  </si>
  <si>
    <t>Milieu</t>
  </si>
  <si>
    <t>Milieu du XXe siècle</t>
  </si>
  <si>
    <t>2023-0003</t>
  </si>
  <si>
    <t>EPP 2023-03</t>
  </si>
  <si>
    <t>EPP 2023-03– Bande de plomb laminé prête pour découper des « plombs » (34 x 6 cm, sans compter une encoche ; épaisseur 2 mm). Milieu du XXe siècle peut-être. – Don de M. Erwin Vogel-Henry, Bevaix.</t>
  </si>
  <si>
    <t>VOGEL-HENRY Erwin</t>
  </si>
  <si>
    <t>2023-0004</t>
  </si>
  <si>
    <t>EPP 2023-04</t>
  </si>
  <si>
    <t>EPP 2023-04– Grande armature de filoche pour recueillir « du lourd » comme avec un tramail. Emmanchée et utilisée à bord d’un bateau, elle était immergée en forme de vivier, et saisie en empoignant l’un de ses trois bras ou son cerceau. Dimensions un mètre de diamètre environ et 54 cm de hauteur.– Don de M. Samuel-André Arm, Sauges, enregistré une première fois en 2010 sous la cote MB 2010-168.</t>
  </si>
  <si>
    <t>Face nord</t>
  </si>
  <si>
    <t>ARM Samuel-André</t>
  </si>
  <si>
    <t>2023-0005</t>
  </si>
  <si>
    <t>EPP 2023-05</t>
  </si>
  <si>
    <t>EPP 2023-05– Filet en nylon fin de maille 38 mm et de hauteur 5,20 m environ. Il s’agit sans doute d’un pic. Comme il était emmêlé, il a fallu lui ôter ses 36 gros begnets d’écorce plus un en liège et un en mousse synthétique (emballage séparé). – Don de M. Gilles Bondaz de l’Ecomusée de la pêche de Thonon.</t>
  </si>
  <si>
    <t>2023-0006</t>
  </si>
  <si>
    <t>EPP 2023-06</t>
  </si>
  <si>
    <t>EPP 2023-06 – Lot de quatorze aiguillettes, soit navettes planes à encoche et chas avec ardillon, de qualité assez ordinaire. Fabrication manuelle. Longueurs de 12 à 21,3 cm. – Donateur inconnu (dépôt constaté dans l’atelier de l’Ecomusée).</t>
  </si>
  <si>
    <t>2023-0007</t>
  </si>
  <si>
    <t>EPP 2023-07</t>
  </si>
  <si>
    <t>EPP 2023-07 – Navette manufacturée en bois formée de deux lames parallèles écartées de 18 mm, réunies par deux chevilles. Longueur 18,5 mm. – Donateur inconnu (dépôt constaté dans l’atelier de l’Ecomusée).</t>
  </si>
  <si>
    <t>2023-0009</t>
  </si>
  <si>
    <t>EPP 2023-09</t>
  </si>
  <si>
    <t>Echosondeur</t>
  </si>
  <si>
    <t>EPP 2023-09 – Echosondeur pour la pêche à la traîne (sonar). Il est composé de deux éléments : un appareil à pile contenu dans une caissette en bois à deux couvercles (31x18x21 cm) et un tube plongeur à cordon aboutissant à l’appareil par une prise à baïonnette. Ce dernier est pourvu d’un cadran circulaire étalonné de 3 à 117 mètres (profondeur) et de deux boutons, un interrupteur de courant et un régleur d’intensité pour les ondes acoustiques. – Don de la famille de feu René Berton complétant le canot MB/EPP 2019-06</t>
  </si>
  <si>
    <t>Canot</t>
  </si>
  <si>
    <t>2023-0010</t>
  </si>
  <si>
    <t>EPP 2023-10</t>
  </si>
  <si>
    <t>EPP 2023-10 – Canne en bambou composée de quatre éléments emboîtables. Elle a été utilisée vers 1960 dans le Doubs aux Brenets. Bon état. – Don de M. Pierre-André Jeanneret, Les Brenets.</t>
  </si>
  <si>
    <t>vers 1960</t>
  </si>
  <si>
    <t>2023-0011</t>
  </si>
  <si>
    <t>EPP 2023-11</t>
  </si>
  <si>
    <t>EPP 2023-11 – Canne en bambou composée de trois éléments emboîtables. Elle a été utilisée vers 1960 dans le Doubs aux Brenets. Etat de neuf. – Don de M. Pierre-André Jeanneret, Les Brenets.</t>
  </si>
  <si>
    <t>2023-0012</t>
  </si>
  <si>
    <t>EPP 2023-12</t>
  </si>
  <si>
    <t>EPP 2023-12 – Canne à mouches en bambou refendu. Elle compte cinq éléments emboîtables. Elle a été utilisée dans le Doubs aux Brenets. Bon état. Certains amateurs continuent à utiliser de telles cannes. – Don de M. Pierre-André Jeanneret, Les Brenets.</t>
  </si>
  <si>
    <t>2023-0013</t>
  </si>
  <si>
    <t>EPP 2023-13</t>
  </si>
  <si>
    <t>EPP 2023-13 – Dévidoir plan pour la traîne au brochet. Il est en bois taillé à la main. Deux chevilles empêchent l’axe de coulisser. Il porte de la ficelle de chanvre terminée par un bas de ligne synthétique plus solide. Mais l’hameçon a disparu. Utilisé vers 1950 sur le lac des Brenets. (Deux fils étaient autorisés par barquot, tenus par des fleurets.) – Don de M. Pierre-André Jeanneret, Les Brenets.</t>
  </si>
  <si>
    <t>2023-0014</t>
  </si>
  <si>
    <t>EPP 2023-14</t>
  </si>
  <si>
    <t>EPP 2023-14 – Filoche métallique pliable à manche en aluminium étalonné. Maille 16 mm. – Don de M. Pierre-André Jeanneret, Les Brenets.</t>
  </si>
  <si>
    <t>B6</t>
  </si>
  <si>
    <t>2023-0015</t>
  </si>
  <si>
    <t>EPP 2023-0015</t>
  </si>
  <si>
    <t>Sguigne</t>
  </si>
  <si>
    <t>EPP 2023-0015 – Sept sguignes, soit vairons de plomb ou peut-être d’étain, ainsi appelées sur le Doubs et utilisées jusque dans les années 1970. Six au moins ont été fabriquées artisanalement par le pêcheur au moyen d’un moule. Elles portent des hameçons doubles. Pour les faire briller, on les lissait avec le dos d’un couteau. – Don de M. Pierre-André Jeanneret, Les Brenets.</t>
  </si>
  <si>
    <t>jusque dans les années 1970</t>
  </si>
  <si>
    <t>2023-0016</t>
  </si>
  <si>
    <t>EPP 2023-16</t>
  </si>
  <si>
    <t>EPP 2023-16 – Sguigne (vairon de plomb ainsi appelé aux Brenets) très figurative et certainement achetée. Elle mesure 69 mm avec son hameçon double placé perpendiculairement au plan qu’elle forme. – Don de M. Pierre-André Jeanneret, Les Brenets.</t>
  </si>
  <si>
    <t>2023-0017</t>
  </si>
  <si>
    <t>EPP 2023-17</t>
  </si>
  <si>
    <t>EPP 2023-17 – Petite sguigne de forme arrondie. – Don de M. Pierre-André Jeanneret, Les Brenets.</t>
  </si>
  <si>
    <t>2023-0018</t>
  </si>
  <si>
    <t>EPP 2023-18</t>
  </si>
  <si>
    <t>EPP 2023-18 – Bobine cylindrique manufacturée, entièrement en bois, même son axe à bout fileté et la pièce femelle qui s’y visse (sauf la vis de la petite poignée-manivelle). Longueur totale environ 38 cm dont 21 pour le manche. Diamètre environ 15 cm. Entre-deux-Guerres. – Don de M. Pierre-André Jeanneret, Les Brenets.</t>
  </si>
  <si>
    <t>Entre 2 guerres</t>
  </si>
  <si>
    <t>2023-0019</t>
  </si>
  <si>
    <t>EPP 2023-19</t>
  </si>
  <si>
    <t>Etiquette imprimée</t>
  </si>
  <si>
    <t>EPP 2023-19 – Etiquette imprimée de monture Kifer pour la pêche au vif. « La monture idéale pour la pêche au vif », « La monture qui laisse au vif son entière liberté de mouvement », « Instructions : 1. Avec l’épingle articulée, traverser le dos du vif vers l’avant de la nageoire dorsale sans toucher à l’arête intérieure et réagrafer l’épingle ; 2. Maintenir ensuite les hameçons appliqués au corps du vif au moyen d’un petit bracelet en caoutchouc comme l’indique la gravure ci-dessous. Veillez à ce que le bracelet ne serre pas trop le vif sous le ventre. » – Don de M. Pierre-André Jeanneret, Les Brenets.</t>
  </si>
  <si>
    <t>2023-0020</t>
  </si>
  <si>
    <t>EPP 2023-0020</t>
  </si>
  <si>
    <t>EPP 2023-0020 – Une bonne vingtaine de pochettes d’hameçons montés, soit bouclés, dont une de marque Bickel portant l’indication manuscrite « Gambe » et une autre provenant du magasin d’articles de pêche Jacques Meyrat à Neuchâtel. Une troisième, neuve provient du magasin Monnier au Locle. – Cette dernière est un don de M. Pierre-André Jeanneret, Les Brenets. La provenance du solde n’est pas documentée.</t>
  </si>
  <si>
    <t>Bickel</t>
  </si>
  <si>
    <t>2023-0021</t>
  </si>
  <si>
    <t>EPP 2023-21</t>
  </si>
  <si>
    <t>EPP 2023-21 – Cadre de gaule provenant d’une ardoise d’écolier, utilisé pour pêcher au poisson mort vers 1960. Un cadre imprime au leurre un mouvement ondulatoire. Le fil est enroulé dans le sens de la longueur. – Don de M. Pierre-André Jeanneret, Les Brenets.</t>
  </si>
  <si>
    <t>2023-0023</t>
  </si>
  <si>
    <t>EPP 2023-23</t>
  </si>
  <si>
    <t>EPP 2023-23 – Ecope pour vider les barcots (bateaux) du Doubs. Elle est en bois avec un fond et tôle zinguée. Longueur 30 cm, largeur 34,5 cm et hauteur 20 cm. Utilisation sur les derniers barquots dans les années 1970. – Don de M. Pierre-André Jeanneret, Les Brenets.</t>
  </si>
  <si>
    <t>Paroi côté sud-ouest</t>
  </si>
  <si>
    <t>dans les années 1970</t>
  </si>
  <si>
    <t>2023-0024</t>
  </si>
  <si>
    <t>EPP 2023-24</t>
  </si>
  <si>
    <t>EPP 2023-24 – Bourriche des années 1930, entièrement en vannerie plus fine que l’osier. Globalement en bon état. Le couvercle (29,5 sur 21 cm) est percé d’une ouverture trapézoïdale pour introduire le poisson. Elle est portée par une courroie de cuir. – Don de M. Pierre-André Jeanneret, Les Brenets.</t>
  </si>
  <si>
    <t>DEMANGE Denis</t>
  </si>
  <si>
    <t>2023-0026</t>
  </si>
  <si>
    <t>EPP 2023-26</t>
  </si>
  <si>
    <t>EPP 2023-26 – Aiguillette soit navette à chas et ardillon, en bois, longue de 30 cm et large de 18 mm. – Don de M. Denis Demange, magasin Au Pêcheur, à Neuchâtel.</t>
  </si>
  <si>
    <t>Carton Aiguillettes</t>
  </si>
  <si>
    <t>2023-0027</t>
  </si>
  <si>
    <t>EPP 2023-27</t>
  </si>
  <si>
    <t>EPP 2023-27– Racloir pour écailler le poisson, mesurant 19,5 cm de longueur et composé d'un manche garni d'une virole en laiton, dans lequel est fichée une tige portant un anneau cylindrique, tous deux du même alliage. Les bords de l'anneau sont bordés de dents, petites d'un côté et plus grandes de l'autre. – Don de M. Denis Demange, magasin Au Pêcheur, à Neuchâtel.</t>
  </si>
  <si>
    <t xml:space="preserve">gauche entrée </t>
  </si>
  <si>
    <t>2023-0028</t>
  </si>
  <si>
    <t>EPP 2023-28</t>
  </si>
  <si>
    <t>Boîte cylindrique</t>
  </si>
  <si>
    <t>EPP 2023-28 – Boîte cylindrique aplatie mesurant 46 cm de longueur sur 17,5 de grand diamètre, en fer blanc peint en vert, comptant deux compartiments, le plus grand fermé par un couvercle latéral de 30 cm de largeur et le plus petit, terminal, fermé par un couvercle ellipsoïdal. Elle n’est pas étanche mais pouvait sans doute être portée en bandoulière comme l’indiquent deux boucles destinées à une lanière. Usage exact inconnu.– Don de M. Denis Demange, magasin Au Pêcheur, à Neuchâtel.</t>
  </si>
  <si>
    <t>2023-0029</t>
  </si>
  <si>
    <t>EPP 2023-29</t>
  </si>
  <si>
    <t>EPP 2023-29 – Petit moulinet en laiton à engrenage interne dont la poignée de la manivelle semble être en os.– Don de M. Denis Demange, magasin Au Pêcheur, à Neuchâtel.</t>
  </si>
  <si>
    <t>2023-0030</t>
  </si>
  <si>
    <t>EPP 2023-30</t>
  </si>
  <si>
    <t>Brochure</t>
  </si>
  <si>
    <t>EPP 2023-30 – Brochure de 48 pages à couverture en couleur intitulée Articles de pêche, Fischerei-Geräte, Savoie-Petitpierre, Neuchâtel, Suisse, imprimée en 1920. Elle est protégée par une jaquette marquée Articles de pêche, Savoie-Petitpierre. Il s’agit du catalogue du magasin fondé en 1882 par Savoie-Petitpierre et dont le donateur est le successeur. – Don de M. Denis Demange du magasin Au Pêcheur, Neuchâtel.</t>
  </si>
  <si>
    <t>2023-0031</t>
  </si>
  <si>
    <t>EPP 2023-31</t>
  </si>
  <si>
    <t>EPP 2023-31– Trois moulinets dont un, petit, couvert de tuf car ayant séjourné dans le Doubs. – Don de M. Pierre-André Jeanneret, Les Brenets.</t>
  </si>
  <si>
    <t>Caisse des moulinets</t>
  </si>
  <si>
    <t>2023-0034</t>
  </si>
  <si>
    <t>EPP 2023-34</t>
  </si>
  <si>
    <t>EPP 2023-34 – Neuf pochettes d’allumettes diffusées par Agrosuisse et les Pêcheurs professionnels romands, dans les années 1980 peut-être, illustrant la féra, la bondelle, la perche et le brochet. L’emballage précisait « Gemsen Zündhölzer, Allumettes Chamois » et « Etincelle Zündholz AG Zürich, Allumettes Etincelle SA Zurich ». – Don anonyme ancien.</t>
  </si>
  <si>
    <t>Dans les années 1980</t>
  </si>
  <si>
    <t>Don anonyme</t>
  </si>
  <si>
    <t>2023-0036</t>
  </si>
  <si>
    <t>EPP 2023-36</t>
  </si>
  <si>
    <t>EPP 2023-36 – Vivier métallique conservant la fraîcheur de l’eau grâce à une enveloppe en bois. Cette dernière mesure 23,5 cm de hauteur, 30 cm de largeur et 52,5 cm de longueur, sans le couvercle – Objet probablement trouvé sur le site de l'Ecomusée.</t>
  </si>
  <si>
    <t>2023-0037</t>
  </si>
  <si>
    <t>EPP 2023-37</t>
  </si>
  <si>
    <t>EPP 2023-37 – Bouteille à vairons de facture ancienne en verre incolore mesurant 13,5 cm de diamètre à la base et 27,5 cm de hauteur. Son golet irrégulier résulte sans doute d’une cassure du fond du cul. – Don anonyme.</t>
  </si>
  <si>
    <t>2023-0038</t>
  </si>
  <si>
    <t>EPP 2023-38</t>
  </si>
  <si>
    <t>EPP 2023-38 – Etalon en aluminium de 15 cm pour la perche. – Don posthume de M. René Berton, trouvé à bord de son canot dont la cote est 2019-06.</t>
  </si>
  <si>
    <t>2023-0039</t>
  </si>
  <si>
    <t>EPP 2023-39</t>
  </si>
  <si>
    <t>Peinture</t>
  </si>
  <si>
    <t>EPP 2023-39 – Peinture de 1951 représentant, vue d’en haut, la baraque du pêcheur Arm à Saint-Aubin-Sauges, signée Eric Laurent. – Don de M. Frédéric Laurent.</t>
  </si>
  <si>
    <t>2023-0042</t>
  </si>
  <si>
    <t>EPP 2023-42</t>
  </si>
  <si>
    <t>Vivier sabot</t>
  </si>
  <si>
    <t>EPP 2023-42 – « Sabot » soit vivier utilisé  jusque vers 1970 dans le Fleurier et parfois dans le Buttes. Il présente la forme d’un triangle isocèle dont la base mesure 62 cm et les côtés 84 cm. Sa hauteur est d’environ 31 cm. Ses trois faces sont percées de trous. A l’avant, sa pointe porte une boucle à laquelle une chaîne est fixée. Ses trois angles sont ferrés. Sur le dessus, deux plaquettes en aluminium indiquent respectivement « J.-Samuel Javet » , ainsi que « 213 » avec l’écusson nueuchâtelois ; un couvercle est fermable par un cadenas. Il a appartenu à Jean-Samuel Javet, de Fleurier. – Don de Mme Anne Baetti.</t>
  </si>
  <si>
    <t>Le Fleurier</t>
  </si>
  <si>
    <t>jusque vers 1970</t>
  </si>
  <si>
    <t xml:space="preserve"> « J.-Samuel Javet »
« 213 »</t>
  </si>
  <si>
    <t>BAETTI Anne</t>
  </si>
  <si>
    <t>2023-0043</t>
  </si>
  <si>
    <t>EPP 2023-43</t>
  </si>
  <si>
    <r>
      <t xml:space="preserve">EPP 2023-43 – Carte postale commerciale en partie manuscrite adressée en mars 1957 à Jules Henry père par la maison Zivi et Cie, rue du Rhône à Genève, indiquant les prix du poisson payés au pêcheur soit, par livre : truite Fr 3,50, </t>
    </r>
    <r>
      <rPr>
        <i/>
        <sz val="10"/>
        <rFont val="Calibri"/>
        <family val="2"/>
        <scheme val="minor"/>
      </rPr>
      <t>ombre</t>
    </r>
    <r>
      <rPr>
        <sz val="10"/>
        <rFont val="Calibri"/>
        <family val="2"/>
        <scheme val="minor"/>
      </rPr>
      <t xml:space="preserve"> Fr 3.- (Fr 2.- pour le petit destiné à la friture), brocheton Fr 1,50, brochet Fr 1,60, </t>
    </r>
    <r>
      <rPr>
        <i/>
        <sz val="10"/>
        <rFont val="Calibri"/>
        <family val="2"/>
        <scheme val="minor"/>
      </rPr>
      <t>féra</t>
    </r>
    <r>
      <rPr>
        <sz val="10"/>
        <rFont val="Calibri"/>
        <family val="2"/>
        <scheme val="minor"/>
      </rPr>
      <t xml:space="preserve"> vidée Fr 1,75, </t>
    </r>
    <r>
      <rPr>
        <i/>
        <sz val="10"/>
        <rFont val="Calibri"/>
        <family val="2"/>
        <scheme val="minor"/>
      </rPr>
      <t>bondelle</t>
    </r>
    <r>
      <rPr>
        <sz val="10"/>
        <rFont val="Calibri"/>
        <family val="2"/>
        <scheme val="minor"/>
      </rPr>
      <t xml:space="preserve"> vidée Fr 1,50, perche Fr 1,25 (toutes tailles), lotte Fr 0,50, tanche, carpe, </t>
    </r>
    <r>
      <rPr>
        <i/>
        <sz val="10"/>
        <rFont val="Calibri"/>
        <family val="2"/>
        <scheme val="minor"/>
      </rPr>
      <t>naze</t>
    </r>
    <r>
      <rPr>
        <sz val="10"/>
        <rFont val="Calibri"/>
        <family val="2"/>
        <scheme val="minor"/>
      </rPr>
      <t xml:space="preserve"> et </t>
    </r>
    <r>
      <rPr>
        <i/>
        <sz val="10"/>
        <rFont val="Calibri"/>
        <family val="2"/>
        <scheme val="minor"/>
      </rPr>
      <t>brême</t>
    </r>
    <r>
      <rPr>
        <sz val="10"/>
        <rFont val="Calibri"/>
        <family val="2"/>
        <scheme val="minor"/>
      </rPr>
      <t xml:space="preserve"> Fr 0,25, </t>
    </r>
    <r>
      <rPr>
        <i/>
        <sz val="10"/>
        <rFont val="Calibri"/>
        <family val="2"/>
        <scheme val="minor"/>
      </rPr>
      <t>vengeron</t>
    </r>
    <r>
      <rPr>
        <sz val="10"/>
        <rFont val="Calibri"/>
        <family val="2"/>
        <scheme val="minor"/>
      </rPr>
      <t xml:space="preserve">, </t>
    </r>
    <r>
      <rPr>
        <i/>
        <sz val="10"/>
        <rFont val="Calibri"/>
        <family val="2"/>
        <scheme val="minor"/>
      </rPr>
      <t>platon</t>
    </r>
    <r>
      <rPr>
        <sz val="10"/>
        <rFont val="Calibri"/>
        <family val="2"/>
        <scheme val="minor"/>
      </rPr>
      <t xml:space="preserve"> et </t>
    </r>
    <r>
      <rPr>
        <i/>
        <sz val="10"/>
        <rFont val="Calibri"/>
        <family val="2"/>
        <scheme val="minor"/>
      </rPr>
      <t>rotte</t>
    </r>
    <r>
      <rPr>
        <sz val="10"/>
        <rFont val="Calibri"/>
        <family val="2"/>
        <scheme val="minor"/>
      </rPr>
      <t xml:space="preserve"> Fr 0,20. Cette carte postale était épinglée à l’intérieur de la baraque n°2 – Objet trouvé sur le site de l’Ecomusée.</t>
    </r>
  </si>
  <si>
    <t>HENRY Jules</t>
  </si>
  <si>
    <t>2023-0048</t>
  </si>
  <si>
    <t>EPP 2023-48</t>
  </si>
  <si>
    <t>EPP 2023-48 – Photo et fichier numérique – Le grand-père du donateur, Henri Petter, né en 1900, pêchant sous la glace dans le lac de Morat entièrement gelé au début du mois de mars 1963. Il creusait des trous de proche en proche mais le donateur ignore comment il faisait pour tendre. Henri Petter était maraîcher et pêcheur semi-professionnel à Môtier (Vully). – Don de M. Jean-Bernard Neuenschwander</t>
  </si>
  <si>
    <t>Lac de Morat</t>
  </si>
  <si>
    <t>NEUENSCHWANDER Jean-Bernard</t>
  </si>
  <si>
    <t>2023-0049</t>
  </si>
  <si>
    <t>EPP 2023-0049</t>
  </si>
  <si>
    <t>EPP 2023-0049 – Filoche pliable à manche télescopique dont la maille de 23 mm est trop grosse pour correspondre aux normes actuelles. Longueur une fois pliée : 58 cm. – Don de M. Jean-Philippe Perrinjaquet, Auvernier, avril 2019.</t>
  </si>
  <si>
    <t>2023-0050</t>
  </si>
  <si>
    <t>EPP 2023-0050</t>
  </si>
  <si>
    <t>EPP 2023-0050 – Deux petites mouches sèches sans ailes, type moustique, destinées à l’ombre dès le 16 mai (ouverture) jusqu’à la fin juin et une plus grosse, dite « piquouse » (piqueuse) pour le soir en juin. – Don de M. Marc Willemin, Epauvillers (pour le Doubs).</t>
  </si>
  <si>
    <t>WILLEMN Marc</t>
  </si>
  <si>
    <t>2023-0051</t>
  </si>
  <si>
    <t>EPP 2023-0051</t>
  </si>
  <si>
    <t>EPP 2023-0051 – Carte postale humoristique envoyée d’Ornans à Neuchâtel en août 1985. Elle figure un pêcheur à la mouche… entouré d’un essaim de mouches ! – Donateur inconnu.</t>
  </si>
  <si>
    <t>Ornans</t>
  </si>
  <si>
    <t>2023-0052</t>
  </si>
  <si>
    <t>EPP 2023-0052</t>
  </si>
  <si>
    <t>Support pour canne</t>
  </si>
  <si>
    <t>EPP 2023-0052 – Support métallique pour pêche de bord. Il est formé d’une hampe de 50 cm portant deux anneaux dans sa moitié supérieure, destinés à recevoir une canne. – Don de M. Jean-Philippe Perrinjaquet, Auvernier, avril 2019.</t>
  </si>
  <si>
    <t>2023-0053</t>
  </si>
  <si>
    <t>EPP 2023-0053</t>
  </si>
  <si>
    <t>EPP 2023-0053 – Ligne enroulée sur une planchette de 24 cm à deux échancrures. En amont du bas de ligne en corde de piano, rompu, se trouve une olive coulissante surmontée par un flotteur allongé dans lequel le fil est coincé par une tige à chas inférieur (« bouchon fixe »). En amont, le fil traverse deux petits flotteurs qui le soutiennent. (Voir 2021-0002.) – Provenance inconnue.</t>
  </si>
  <si>
    <t>2023-0054</t>
  </si>
  <si>
    <t>EPP 2023-0054</t>
  </si>
  <si>
    <t>EPP 2023-0054 – Quatre planchettes échancrées, mesurant presque 18 cm, sur 37 mm, portant chacune des indications sur la longueur et le lest du fil de lève, mi-lève ou mi-fond qu’elles portaient. Elles sont également marquées « 51 a, b, c ou d ». – Provenance inconnue.</t>
  </si>
  <si>
    <t>« 51 a, b, c ou d »</t>
  </si>
  <si>
    <t>2023-0055</t>
  </si>
  <si>
    <t>EPP 2023-0055</t>
  </si>
  <si>
    <t>EPP 2023-0055 – Sachet en plastique contenant une vingtaine de bobines de divers monofils synthétiques, de plusieurs marques, dont l’une en bois. Ces fils étaient probablement destinés à la traîne. –Dons de M. Jean-Philippe Perrinjaquet et du fils de feu René Berton.</t>
  </si>
  <si>
    <t>2023-0056</t>
  </si>
  <si>
    <t>EPP 2023-0056</t>
  </si>
  <si>
    <t>Ligne de traîne</t>
  </si>
  <si>
    <t>EPP 2023-0056 – Ligne de traîne sur son dérouleur simple et rotatif, à poignée tenue en main à bord d’un bateau. Le cadre mesure 18,5 sur 9,5 cm. – Provenance inconnue.</t>
  </si>
  <si>
    <t>2023-0057</t>
  </si>
  <si>
    <t>EPP 2023-0057</t>
  </si>
  <si>
    <t>EPP 2023-0057 – Ligne de traîne sur son dérouleur simple et rotatif,à poignée tenue en main à bord d’un bateau. Le cadre mesure 18,5 sur 9,5 cm. – Provenance inconnue.</t>
  </si>
  <si>
    <t>2023-0058</t>
  </si>
  <si>
    <t>EPP 2023-0058</t>
  </si>
  <si>
    <t>Pince à grain de Pb</t>
  </si>
  <si>
    <t>EPP 2023-0058 – Pince en forme de ciseaux servant notamment à écraser les grains de plomb. Longueur 15 cm. – Provenance inconnue.</t>
  </si>
  <si>
    <t>2023-0059</t>
  </si>
  <si>
    <t>EPP 2023-0059</t>
  </si>
  <si>
    <t>EPP 2023-0059 – Pince en forme de ciseaux servant notamment à écraser les grains de plomb. Longueur 12 cm. – Provenance inconnue.</t>
  </si>
  <si>
    <t>Buldo</t>
  </si>
  <si>
    <t>2023-0060</t>
  </si>
  <si>
    <t>EPP 2023-0060</t>
  </si>
  <si>
    <t>Flotteur Buldo</t>
  </si>
  <si>
    <t>EPP 2023-0060 – Flotteur Buldo soit, au lancer, petite sphère en plastique transparent que l’on remplit à moitié d’eau pour atteindre l’amont de la zone à pêcher, de façon à ce que la mouche sèche flottante, ou autre esche, dérive calmement jusqu’à l’endroit voulu. – Provenance inconnue.</t>
  </si>
  <si>
    <t>2023-0061</t>
  </si>
  <si>
    <t>EPP 2023-0061</t>
  </si>
  <si>
    <t>EPP 2023-0061 – Idem que EPP 2023-0060, avec sphère à peine plus grosse mais ternie. – Provenance inconnue.</t>
  </si>
  <si>
    <t>2023-0062</t>
  </si>
  <si>
    <t>EPP 2023-0062</t>
  </si>
  <si>
    <t>EPP 2023-0062 – Idem que EPP 2023-0060, avec sphère allongée (73 X 19 mm) et lestée de plomb au lieu d’eau. . – Provenance inconnue.</t>
  </si>
  <si>
    <t>2023-0063</t>
  </si>
  <si>
    <t>EPP 2023-0063</t>
  </si>
  <si>
    <t>Boîte à logettes</t>
  </si>
  <si>
    <t>EPP 2023-0063 – Boîte en bois à logettes pour vers à bois recueillis dans une vieille souche, destinés à la pêche au toc ou au petit bouchon. Dimensions 230 x 72 x 17 mm. – Don de M. Jean-Philippe Perrinjaquet, Auvernier, avril 2019.</t>
  </si>
  <si>
    <t>2023-0064</t>
  </si>
  <si>
    <t>EPP 2023-0064</t>
  </si>
  <si>
    <t>EPP 2023-0064 – Deux gambes enroulées sur deux morceaux de carton (12 x 8,5 cm) marqués « AU PÊCHEUR, A. Allisson, 2000 Neuchâtel, Seyon 1, 038 25 43 56 ». la seconde présente des résidus d’élastique décomposé. Vers 1980 ? – Don probable de M. André Allisson, ancien propriétaire du magasin Au Pêcheur.</t>
  </si>
  <si>
    <t>2023-0065</t>
  </si>
  <si>
    <t>EPP 2023-0065</t>
  </si>
  <si>
    <t>EPP 2023-0065 – Gambe enroulée sur un morceau de carton gris de 10,5 sur 7 cm et portant trois hameçons gainés. Son poids en plomb est soutenu par un anneau articulé. – Provenance inconnue.</t>
  </si>
  <si>
    <t>2023-0066</t>
  </si>
  <si>
    <t>EPP 2023-0066</t>
  </si>
  <si>
    <t>Cuillère vaironnée</t>
  </si>
  <si>
    <t>EPP 2023-0066 – Trois cuillères vaironnées (pour la truite, la perche…). – Don de M. Jean-Philippe Perrinjaquet, Auvernier, avril 2019.</t>
  </si>
  <si>
    <t>2023-0067</t>
  </si>
  <si>
    <t>EPP 2023-0067</t>
  </si>
  <si>
    <t>EPP 2023-0067 – Mesure-étalon graduée, en aluminium, longue de 40 cm, présentant une butée au point zéro, contre laquelle appuyer le museau du poisson. – Don de M. Jean-Philippe Perrinjaquet, Auvernier, avril 2019.</t>
  </si>
  <si>
    <t>2023-0068</t>
  </si>
  <si>
    <t>EPP 2023-0068</t>
  </si>
  <si>
    <t>EPP 2023-0068 – Cinq moules à plomb pour « traîneau », coniques, percés en leur sommet et fendus latéralement pour recevoir un aileron. –Don de M. Jean-Philippe Perrinjaquet, Auvernier, avril 2019.</t>
  </si>
  <si>
    <t>2023-0069</t>
  </si>
  <si>
    <t>EPP 2023-0069</t>
  </si>
  <si>
    <t>EPP 2023-0069 – Moule conique simple, non perforé ni fendu. – Don de M. Jean-Philippe Perrinjaquet, Auvernier, avril 2019.</t>
  </si>
  <si>
    <t>2023-0070</t>
  </si>
  <si>
    <t>EPP 2023-0070</t>
  </si>
  <si>
    <t>Amorce Charlot </t>
  </si>
  <si>
    <t>EPP 2023-0070 – Vieille pochette imprimée indiquant « Amorce spéciale Charlot, marque déposée, inimitable » et, dans un dessin figurant un pêcheur à la ligne et ses nombreuses captures, « Amorce Charlot ». – Provenance inconnue.</t>
  </si>
  <si>
    <t>« Amorce spéciale Charlot, marque déposée, inimitable »</t>
  </si>
  <si>
    <t>2023-0071</t>
  </si>
  <si>
    <t>EPP 2023-0071</t>
  </si>
  <si>
    <t>Poids</t>
  </si>
  <si>
    <t>EPP 2023-0071 – Poids de traîneau fait d’une boîte cylindrique de boisson isotonique vitaminée remplie de plomb, assortie d’une ailette rectangulaire fixée par un clou et une vis. Poids total 2,460 kg.– Don de M. Jean-Philippe Perrinjaquet, Auvernier, avril 2019.</t>
  </si>
  <si>
    <t>2023-0072</t>
  </si>
  <si>
    <t>EPP 2023-0072</t>
  </si>
  <si>
    <t>EPP 2023-0072 – Six devons métalliques ou « poissons d’étain » (ou autre métal) dissemblables, appelés « Jucker » au lac de Bienne s’ils présentent des facettes. On les faisait sautiller avec une canne pour la perche ou le brochet. – Provenance non documentée.</t>
  </si>
  <si>
    <t>« poissons d’étain »  « Jucker »</t>
  </si>
  <si>
    <t>2023-0073</t>
  </si>
  <si>
    <t>2023-0074</t>
  </si>
  <si>
    <t>EPP 2023-0074</t>
  </si>
  <si>
    <t>Flotteur en plastique</t>
  </si>
  <si>
    <t>EPP 2023-0074 – Flotteur en plastique, à tête phosphorescente surmontant un anneau mobile et percé d’un chas à son extrémité inférieure – Provenance non documentée.</t>
  </si>
  <si>
    <t>2023-0075</t>
  </si>
  <si>
    <t>EPP 2023-0075</t>
  </si>
  <si>
    <t>EPP 2023-0075 – Quatre pochettes de « racines » en nylon dont l’une de « crin en nylon » de marque Champion, longue de 5 mètres et de diamètre 16/100 et une autre de marque Synthex ; deux autres sont de marque Atlantic et libellées en anglais. – Provenance non documentée.</t>
  </si>
  <si>
    <t>Champion / Synthex  / Atlantic</t>
  </si>
  <si>
    <t>2023-0076</t>
  </si>
  <si>
    <t>EPP 2023-0076</t>
  </si>
  <si>
    <t>Hameçons - pochette</t>
  </si>
  <si>
    <t>EPP 2023-0076 – Huit pochettes d’hameçons montés sur « racines anglaises ». – Provenance non documentés.</t>
  </si>
  <si>
    <t>2023-0077</t>
  </si>
  <si>
    <t>EPP 2023-0077</t>
  </si>
  <si>
    <t>EPP 2023-0077 – Une pochette d’hameçons montés sur « racines bleues ». – Provenance non documentée.</t>
  </si>
  <si>
    <t>2023-0078</t>
  </si>
  <si>
    <t>EPP 2023-0078</t>
  </si>
  <si>
    <t>EPP 2023-0078 – Une pochette de « nouvelle racine andalouse », émaillée, 6 m (sans hameçon). – Provenance non documentée.</t>
  </si>
  <si>
    <t xml:space="preserve"> « nouvelle racine andalouse »</t>
  </si>
  <si>
    <t>2023-0079</t>
  </si>
  <si>
    <t>EPP 2023-0079</t>
  </si>
  <si>
    <t>EPP 2023-0079 – Deux pochettes dont l’une contient quatre « racines anglaises » et l’autre trois bas de ligne et une « racine anglaise » (sans hameçons). – Provenance non documentée.</t>
  </si>
  <si>
    <t xml:space="preserve"> « racines anglaises »</t>
  </si>
  <si>
    <t>2023-0080</t>
  </si>
  <si>
    <t>EPP 2023-0080</t>
  </si>
  <si>
    <t>EPP 2023-0080 – Trois pochettes de « racines de soie » marquées La Tortue. – Provenance non documentée.</t>
  </si>
  <si>
    <t xml:space="preserve"> « racines de soie » marquées La Tortue</t>
  </si>
  <si>
    <t>2023-0081</t>
  </si>
  <si>
    <t>EPP 2023-0081</t>
  </si>
  <si>
    <t>EPP 2023-0081 – Pochette portant l’inscription manuscrite « Série 821. Hameçons simples », « long 30 cm, n°1, 12 pièces ». A l’intérieur se trouvent sept hameçons portés par des bas de lignes en acier (cordes de piano ?). – Provenance non documentée.</t>
  </si>
  <si>
    <t xml:space="preserve"> « Série 821. Hameçons simples », « long 30 cm, n°1, 12 pièces »</t>
  </si>
  <si>
    <t>2023-0082</t>
  </si>
  <si>
    <t>EPP 2023-0082</t>
  </si>
  <si>
    <t>EPP 2023-0082 – Deux pochettes contenant des « hameçons montés sur racines bouclées ». – Provenance non documentée.</t>
  </si>
  <si>
    <t>2023-0083</t>
  </si>
  <si>
    <t>EPP 2023-0083</t>
  </si>
  <si>
    <t>Racine</t>
  </si>
  <si>
    <t>EPP 2023-0083 – Racines ou montures d’acier libres ou dans trois pochettes dont une contient « trois avançons en racinettes d’acier ». – Provenance non documentée.</t>
  </si>
  <si>
    <t>2023-0084</t>
  </si>
  <si>
    <t>EPP 2023-0084</t>
  </si>
  <si>
    <t>EPP 2023-0084 – Une pochette contenant dix hameçons montés sur « racines dichroïques » – Provenance non documentée.</t>
  </si>
  <si>
    <t>2023-0085</t>
  </si>
  <si>
    <t>EPP 2023-0085</t>
  </si>
  <si>
    <t>EPP 2023-0085 – Ligne terminale montée avec deux hameçons dont l’un « en potence ». Elle traverse deux flotteurs dont le plus gros en amont du dispositif. Son dérouleur, long de 173 mm, est marqué « Max de Montmollin ». – Provenance non documentée, probablement Jean-Philippe Perrinjaquet, Auvernier.</t>
  </si>
  <si>
    <t>marqué « Max de Montmollin ».</t>
  </si>
  <si>
    <t>2023-0086</t>
  </si>
  <si>
    <t>EPP 2023-0086</t>
  </si>
  <si>
    <t>Flotteur fuselé</t>
  </si>
  <si>
    <t>EPP 2023-0086 – Treize flotteurs fuselés à tige pleine non coulissante sauf dans quatre cas. Ils présentent deux « passants » chacun, en forme de boucles métalliques, pour recevoir la ligne. L’un est placé au bas de la tige et l’autre au niveau de la plus grande épaisseur du liège. Ils sont peints en deux couleurs (vert et blanc, vert et rouge, rouge et noir) et surmontés, sauf deux, par une boule enfilée au sommet de la tige. Dans un cas, la tige est en plume de cygne. – Don de M. Laurent Berton, août 2018.</t>
  </si>
  <si>
    <t>2023-0087</t>
  </si>
  <si>
    <t>EPP 2023-0087</t>
  </si>
  <si>
    <t>EPP 2023-0087 – Cinq flotteurs fuselés, en deux parties, traversés par une tige creuse surmontée d’une boule. Ils sont verts, blancs et rouges. – Provenance non documentée.</t>
  </si>
  <si>
    <t>2023-0088</t>
  </si>
  <si>
    <t>EPP 2023-0088</t>
  </si>
  <si>
    <t>EPP 2023-0088 – Deux flotteurs fuselés rouges et blancs dont le trou est renforcé par une paille et fermé par une tige de bois coulissante. – Provenance non documentée.</t>
  </si>
  <si>
    <t>2023-0089</t>
  </si>
  <si>
    <t>EPP 2023-0089</t>
  </si>
  <si>
    <t>Bouchon</t>
  </si>
  <si>
    <t>EPP 2023-0089 – Neuf bouchons de type « plumes » soit petits flotteurs fuselés avec un chas ou un « passant » au bas de leur tige qui est fine, pleine et coulissante. L’un est monté pour la pêche au coup avec quatre grains de plomb. – Provenance non documentée.</t>
  </si>
  <si>
    <t>2023-0090</t>
  </si>
  <si>
    <t>EPP 2023-0090</t>
  </si>
  <si>
    <t>EPP 2023-0090 – Montage « plume » moderne pour le poisson blanc, avec son flotteur et quatre autres flotteurs fuselés du même type ne présentant qu’un seul « passant » à l’extrémité de leur tige coulissante. Le dévidoir est en plastique transparent. – Provenance non documentée.</t>
  </si>
  <si>
    <t>2023-0091</t>
  </si>
  <si>
    <t>EPP 2023-0091</t>
  </si>
  <si>
    <t>EPP 2023-0091 – Treize flotteurs fuselés traversés chacun par une tige creuse coulissante ou bloquante coiffée d’une boule, sauf deux. – Provenance non documentée.</t>
  </si>
  <si>
    <t>2023-0092</t>
  </si>
  <si>
    <t>EPP 2023-0092</t>
  </si>
  <si>
    <t>EPP 2023-0092 – Deux flotteurs moyens, piriformes, dits « toulousains », traversés par une tige en bois. Le plus gros est fendu latéralement pour pouvoir être posé ou enlevé en cours de pêche. – Provenance non documentée.</t>
  </si>
  <si>
    <t>2023-0093</t>
  </si>
  <si>
    <t>EPP 2023-0093</t>
  </si>
  <si>
    <t>Cuillère</t>
  </si>
  <si>
    <t>EPP 2023-0093 – Cuillères avec ou sans hameçon mais toutes garnies de petites ailettes en plastique rouge. – Provenance non documentée.</t>
  </si>
  <si>
    <t>2023-0094</t>
  </si>
  <si>
    <t>EPP 2023-0094</t>
  </si>
  <si>
    <t>EPP 2023-0094 – Sept devons métalliques non articulés mais pourvus d’ailerons en hélice leur imprimant un mouvement rotatoire. Ils étaient lancés-ramenés ou plongés-ramenés. Le plus grand consiste en une simple tôle pliée dans le sens de la longueur. – Provenance non documentée.</t>
  </si>
  <si>
    <t>2023-0095</t>
  </si>
  <si>
    <t>EPP 2023-0095</t>
  </si>
  <si>
    <t>Olive</t>
  </si>
  <si>
    <t>EPP 2023-0095 – Olive pisciforme en laiton (vraisemblablement) à ailerons hélicoïdaux pour lui imprimer un mouvement rotatif, coulissant sur le fil. – Provenance non documentée.</t>
  </si>
  <si>
    <t>2023-0096</t>
  </si>
  <si>
    <t>EPP 2023-0096</t>
  </si>
  <si>
    <t>Poisson nageur</t>
  </si>
  <si>
    <t>EPP 2023-0096 – Quatre poissons nageurs. Trois sont à bavette, entiers ou articulés, en plastique souple ou dur. Le quatrième, en bois, n’a pas de bavette mais une tête taillée en biseau. Ils s’utilisent jusqu’à une profondeur de 10-11 m. – Provenance non documentée.</t>
  </si>
  <si>
    <t>2023-0097</t>
  </si>
  <si>
    <t>EPP 2023-0097</t>
  </si>
  <si>
    <t>EPP 2023-0097 – Grosse olive coulissante destinée à garnir une monture de fond. – Provenance non documentée.</t>
  </si>
  <si>
    <t>2023-0098</t>
  </si>
  <si>
    <t>EPP 2023-0098</t>
  </si>
  <si>
    <t>EPP 2023-0098 – Dix-sept plombs de gambe, classiques, avec attache insérée lors du coulage. – Provenance non documentée.</t>
  </si>
  <si>
    <t>2023-0099</t>
  </si>
  <si>
    <t>EPP 2023-0099</t>
  </si>
  <si>
    <t>EPP 2023-0099 – Cinq plombs de gambe percés en leur sommet. – Provenance non documentée.</t>
  </si>
  <si>
    <t>2023-0100</t>
  </si>
  <si>
    <t>EPP 2023-0100</t>
  </si>
  <si>
    <t>EPP 2023-0100 – Deux plombs de fond de forme turbinée, aplatis latéralement, percés en leur sommet. – Provenance non documentée.</t>
  </si>
  <si>
    <t>2023-0101</t>
  </si>
  <si>
    <t>EPP 2023-0101</t>
  </si>
  <si>
    <t>EPP 2023-0101 – Quatre poids de gambe coulés en plomb dans une douille de cartouche de fusil et trois autres de même forme. – Provenance non documentée.</t>
  </si>
  <si>
    <t>2023-0102</t>
  </si>
  <si>
    <t>EPP 2023-0102</t>
  </si>
  <si>
    <t>EPP 2023-0102 – Quatre petits poids fuselés, lisses, non percés comme des olives mais intégrables grâce à des ressorts fixées à leurs extrémités. – Provenance non documentée.</t>
  </si>
  <si>
    <t>2023-0103</t>
  </si>
  <si>
    <t>EPP 2023-0103</t>
  </si>
  <si>
    <t>EPP 2023-0103 – Une vingtaine de petits poids fuselés, non percés longitudinalement mais intégrables grâce à des ressorts fixées à leurs extrémités. Ils sont pourvus d’un dispositif antiglisse sous la forme d’une cannelure spiralée destinée à recevoir et freiner le fil. Plusieurs sont peints en vert. – Provenance non documentée.</t>
  </si>
  <si>
    <t>2023-0104</t>
  </si>
  <si>
    <t>EPP 2023-0104</t>
  </si>
  <si>
    <t>EPP 2023-0104 – Quatre olives oblongues, fixes soit non percées, et dont les extrémités sont pourvues chacune d’un œillet avec, en plus, un émérillon par olive. Elles sont utilisées pour le lancer, le fond ou la traîne. – Provenance non documentée.</t>
  </si>
  <si>
    <t>2023-0105</t>
  </si>
  <si>
    <t>EPP 2023-0105</t>
  </si>
  <si>
    <t>EPP 2023-0105 – Sept olives percées dont trois fuselées et deux sphériques. – Provenance non documentée.</t>
  </si>
  <si>
    <t>2023-0106</t>
  </si>
  <si>
    <t>EPP 2023-0106</t>
  </si>
  <si>
    <t>EPP 2023-0106 – Une trentaine de plombs percés longitudinalement et fendus latéralement garnis d’élastiques à deux têtes saillantes permettant de les assujettir au fil de pêche. – Provenance non documentée.</t>
  </si>
  <si>
    <t>2023-0107</t>
  </si>
  <si>
    <t>EPP 2023-0107</t>
  </si>
  <si>
    <t>EPP 2023-0107 – Six fils de plomb torsadés en forme de longs ressorts pour alourdir le fil de traîne en cours de pêche. – Provenance non documentée.</t>
  </si>
  <si>
    <t>2023-0108</t>
  </si>
  <si>
    <t>EPP 2023-0108</t>
  </si>
  <si>
    <t>EPP 2023-0108 – Grenaille de plomb, fendue, de différents grammages, répartie dans huit boîtes et deux sachets. – Provenance non documentée.</t>
  </si>
  <si>
    <t>2024-0001</t>
  </si>
  <si>
    <t>EPP 2024-0001</t>
  </si>
  <si>
    <t>EPP 2024-0001 – « Monture oscillante La Rudipontaine, pour brochets ». Elle se compose d’un gros clou de 45 mm, à introduire dans la bouche de l’esche, et de trois hameçons triples pour le ventre, le dos et la queue du poissonnet. La Rudipontaine est une manufacture d’articles de pêche basée à Pont-de-Roide, d’où son nom. – Provenance non documentée.</t>
  </si>
  <si>
    <t>Pont-de-Roide</t>
  </si>
  <si>
    <t>« Monture oscillante La Rudipontaine, pour brochets »</t>
  </si>
  <si>
    <t>2024-0002</t>
  </si>
  <si>
    <t>EPP 2024-0002</t>
  </si>
  <si>
    <t>EPP 2024-0002 – Monture à vairon. L’axe est enfilé dans l’anus du poisson, ressorti par la bouche et introduit dans le cylindre, après quoi l’hameçon assujetti au cylindre est piqué sous la bouche. – Provenance non documentée.</t>
  </si>
  <si>
    <t>2024-0003</t>
  </si>
  <si>
    <t>EPP 2024-0003</t>
  </si>
  <si>
    <t>Emérillon double</t>
  </si>
  <si>
    <t>EPP 2024-0003 – Gros émérillons doubles à barillets. – Don probable de M. Jean-Philippe Perrinjaquet, Auvernier.</t>
  </si>
  <si>
    <t>2024-0004</t>
  </si>
  <si>
    <t>EPP 2024-0004</t>
  </si>
  <si>
    <t>EPP 2024-0004 – Petits émérillons doubles à barillets. – Don probable de M. Jean-Philippe Perrinjaquet, Auvernier.</t>
  </si>
  <si>
    <t>2024-0005</t>
  </si>
  <si>
    <t>EPP 2024-0005</t>
  </si>
  <si>
    <t>Emérillon triple</t>
  </si>
  <si>
    <t>EPP 2024-0005 – Emérillons triples à barillets pour un montage en potence (deux émérillons pour la ligne principale et un troisième pour une ligne avec leurre). – Don probable de M. Jean-Philippe Perrinjaquet, Auvernier.</t>
  </si>
  <si>
    <t>2024-0006</t>
  </si>
  <si>
    <t>EPP 2024-0006</t>
  </si>
  <si>
    <t>Emérillon ancien</t>
  </si>
  <si>
    <t>EPP 2024-0006 – Emérillons de type ancien, ouverts (vers 1950) ; souvent gros (52 mm). – Don probable de M. Jean-Philippe Perrinjaquet, Auvernier.</t>
  </si>
  <si>
    <t>2024-0007</t>
  </si>
  <si>
    <t>EPP 2024-0007</t>
  </si>
  <si>
    <t>Emérillon asymétrique</t>
  </si>
  <si>
    <t>EPP 2024-0007 – Petits émérillons asymétriques. – Don probable de M. Jean-Philippe Perrinjaquet, Auvernier.</t>
  </si>
  <si>
    <t>2024-0008</t>
  </si>
  <si>
    <t>EPP 2024-0008</t>
  </si>
  <si>
    <t>Emérillon cylindrique</t>
  </si>
  <si>
    <t>EPP 2024-0008 – Quatre émérillons cylindriques. – Don probable de M. Jean-Philippe Perrinjaquet, Auvernier.</t>
  </si>
  <si>
    <t>2024-0009</t>
  </si>
  <si>
    <t>EPP 2024-0009</t>
  </si>
  <si>
    <t>Agraphe</t>
  </si>
  <si>
    <t>EPP 2024-0009 – Agrafes de différentes formes et grandeurs. – Don probable de M. Jean-Philippe Perrinjaquet, Auvernier.</t>
  </si>
  <si>
    <t>2024-0010</t>
  </si>
  <si>
    <t>EPP 2024-0010</t>
  </si>
  <si>
    <t>Emérillon-agrafe</t>
  </si>
  <si>
    <t>EPP 2024-0010 – Paires émérillons-agrafes de grande taille. – Don probable de M. Jean-Philippe Perrinjaquet, Auvernier.</t>
  </si>
  <si>
    <t>2024-0011</t>
  </si>
  <si>
    <t>EPP 2024-0011</t>
  </si>
  <si>
    <t>Emérillon assujetti</t>
  </si>
  <si>
    <t>EPP 2024-0011 – Emérillons assujettis à des agrafes de taille moyenne. – Don probable de M. Jean-Philippe Perrinjaquet, Auvernier.</t>
  </si>
  <si>
    <t>2024-0012</t>
  </si>
  <si>
    <t>EPP 2024-0012</t>
  </si>
  <si>
    <t>Agraphe rapide</t>
  </si>
  <si>
    <t>EPP 2024-0012 – Trois « agrafes rapides » dont l’une porte un plomb turbiné destiné, à la traîne, à lester un leurre. Elles sont assorties de petits émérillons de type 2024-0007. – Don probable de M. Jean-Philippe Perrinjaquet, Auvernier</t>
  </si>
  <si>
    <t>2024-0013</t>
  </si>
  <si>
    <t>EPP 2024-0013</t>
  </si>
  <si>
    <t>Anneau brisé</t>
  </si>
  <si>
    <t>EPP 2024-0013 – « Anneaux brisés », soit œillets, à peu près tous de même diamètre. – Don probable de M. Jean-Philippe Perrinjaquet, Auvernier.</t>
  </si>
  <si>
    <t>2024-0014</t>
  </si>
  <si>
    <t>EPP 2024-0014</t>
  </si>
  <si>
    <t>EPP 2024-0014 – Cinq épingles assorties d’émérillons placés perpendiculairement. – Don probable de M. Jean-Philippe Perrinjaquet, Auvernier.</t>
  </si>
  <si>
    <t>2024-0015</t>
  </si>
  <si>
    <t>EPP 2024-0015</t>
  </si>
  <si>
    <t>EPP 2024-0015 – Seize cuillères (ondulantes) en tôle argentée avec hameçons triples, destinées à la traîne. – Provenance non documentée.</t>
  </si>
  <si>
    <t>2024-0016</t>
  </si>
  <si>
    <t>EPP 2024-0016</t>
  </si>
  <si>
    <t>EPP 2024-0016 – Deux cuillères en cuivre et onze en nacre garnies d’hameçons triples (toutes ondulantes). La nacre est indéformable (truite, omble…). – Provenance non documentée.</t>
  </si>
  <si>
    <t>2024-0017</t>
  </si>
  <si>
    <t>EPP 2024-0017</t>
  </si>
  <si>
    <t>EPP 2024-0017 – Trois cuillères argentées dont la face convexe est à moitié cuivrée longitudinalement (pour l’omble) et six cuillères plus épaisses. Toutes sont assorties d’hameçons triples. – Provenance non documentée.</t>
  </si>
  <si>
    <t>2024-0018</t>
  </si>
  <si>
    <t>EPP 2024-0018</t>
  </si>
  <si>
    <t>EPP 2024-0018 – Une petite cinquantaine de cuillères diverses dépourvues d’hameçons, ondulantes et non montées. – Provenance non documentée.</t>
  </si>
  <si>
    <t>2024-0019</t>
  </si>
  <si>
    <t>EPP 2024-0019</t>
  </si>
  <si>
    <t>EPP 2024-0019 – Dix hameçons triples dont six sont garnis de pompons de laine rouge et de cuillères tournantes et quatre de pompons de laine orange. Ces derniers sont portés par des cuillères tournantes. – Don probable de M. Jean-Philippe Perrinjaquet, Auvernier.</t>
  </si>
  <si>
    <t>2024-0020</t>
  </si>
  <si>
    <t>EPP 2024-0020</t>
  </si>
  <si>
    <t>EPP 2024-0020 – Treize montures d’hameçons triples, garnies de cuillères tournantes. L’une est toujours fixée à son carton de vente du magasin Uniprix. – Provenance non documentée.</t>
  </si>
  <si>
    <t>2024-0021</t>
  </si>
  <si>
    <t>EPP 2024-0021</t>
  </si>
  <si>
    <t>EPP 2024-0021 – Monture à deux hameçons triples et un simple pour esche vive (petit platon, petit vengeron…) dont la tête est placée du côté de l’hélice. – Provenance non documentée.</t>
  </si>
  <si>
    <t>2024-0022</t>
  </si>
  <si>
    <t>EPP 2024-0022</t>
  </si>
  <si>
    <t>EPP 2024-0022 – Monture avec une cuillère tournante, un plomb fixe, une ailette et un hameçon triple. – Provenance non documentée.</t>
  </si>
  <si>
    <t>2024-0023</t>
  </si>
  <si>
    <t>EPP 2024-0023</t>
  </si>
  <si>
    <t>EPP 2024-0023 – Monture à gros hameçon quadruple et cuillère ondulante en nacre, pour la traîne ou le lancer. Elle est enroulée sur un dévidoir en forme de planchette échancrée. Cette dernière porte, au crayon, l’indication de son prix, soit 10 centimes. – Provenance non documentée.</t>
  </si>
  <si>
    <t>2024-0024</t>
  </si>
  <si>
    <t>EPP 2024-0024</t>
  </si>
  <si>
    <t>EPP 2024-0024 – Aiguillette en bois. – Provenance non documentée.</t>
  </si>
  <si>
    <t>2024-0025</t>
  </si>
  <si>
    <t>EPP 2024-0025</t>
  </si>
  <si>
    <t>Grelot</t>
  </si>
  <si>
    <t>EPP 2024-0025 – Deux grelots à pince destinés à garnir l’extrémité de la canne pour signaler une prise quand on pêche au poser. – Provenance inconnue.</t>
  </si>
  <si>
    <t>2024-0026</t>
  </si>
  <si>
    <t>EPP 2024-0026</t>
  </si>
  <si>
    <t>Fourreau à hameçons</t>
  </si>
  <si>
    <t>EPP 2024-0026 – Fourreau lisse pour mettre un montage avec hameçon, sans risque d’accrochage. Il est simplement agrafé à la base et en mauvais état car craquelé pour cause de dessèchement. Il contient un devon en plastique coloré. – Provenance inconnue.</t>
  </si>
  <si>
    <t>2024-0027</t>
  </si>
  <si>
    <t>EPP 2024-0027</t>
  </si>
  <si>
    <t>Ruban métrique et balance</t>
  </si>
  <si>
    <t>EPP 2024-0027 – Ruban métrique et simultanément balance à ressort pour mesurer et peser le poisson. Instrument pourvu d’une anse pour passer le doigt. Longueur 62 mm. – Provenance non documentée.</t>
  </si>
  <si>
    <t>2024-0028</t>
  </si>
  <si>
    <t>EPP 2024-0028</t>
  </si>
  <si>
    <t>Dérouleur</t>
  </si>
  <si>
    <t>EPP 2024-0028 – Dérouleur circulaire, en plastique, pour la traîne. Il est fixé sur un axe à bord du bateau. – Don de M. Jean-Philippe Perrinjaquet, Auvernier, en avril 2019.</t>
  </si>
  <si>
    <t>2024-0029</t>
  </si>
  <si>
    <t>EPP 2024-0029</t>
  </si>
  <si>
    <t>EPP 2024-0029 – Dix flotteurs en plastique portant une bague pour bloquer le fil. Plusieurs sont percés d’un trou/chas à leur extrémité. – Provenance non documentée.</t>
  </si>
  <si>
    <t>2024-0030</t>
  </si>
  <si>
    <t>EPP 2024-0030</t>
  </si>
  <si>
    <t>EPP 2024-0030 – Trois bouchons fendus à placer sur le fil en cours de pêche. – Provenance non documentée.</t>
  </si>
  <si>
    <t>2024-0031</t>
  </si>
  <si>
    <t>EPP 2024-0031</t>
  </si>
  <si>
    <t>EPP 2024-0031 – Bouchons ordinaires récents, bloquants, avec tige pleine. – Provenance non documentée.</t>
  </si>
  <si>
    <t>2024-0032</t>
  </si>
  <si>
    <t>EPP 2024-0032</t>
  </si>
  <si>
    <t>EPP 2024-0032 – Trois bouchons de même style à tiges creuses dont l’un est uniquement coulissant et les deux autres coulissants et bloquants. – Provenance non documentée.</t>
  </si>
  <si>
    <t>2024-0033</t>
  </si>
  <si>
    <t>EPP 2024-0033</t>
  </si>
  <si>
    <t>Rachis</t>
  </si>
  <si>
    <t>EPP 2024-0033 – Rachis de plume de cygne (probablement) servant de flotteur. Il porte deux bagues destinées à bloquer le fil. – Provenance non documentée.</t>
  </si>
  <si>
    <t>2024-0034</t>
  </si>
  <si>
    <t>EPP 2024-0034</t>
  </si>
  <si>
    <t>EPP 2024-0034 – Une dizaine de mouches sèches ailées soit phryganes (sedges en anglais) – Détermination par M. Patrick Barberon. – Provenance non documentée.</t>
  </si>
  <si>
    <t>2024-0035</t>
  </si>
  <si>
    <t>EPP 2024-0035</t>
  </si>
  <si>
    <t>EPP 2024-0035 – Une petite quinzaine de mouches émergeantes. – Détermination par M. Patrick Barberon. – Don de M. Jean-Philippe Perrinjaquet, Auvernier, avril 2019.</t>
  </si>
  <si>
    <t>2024-0036</t>
  </si>
  <si>
    <t>EPP 2024-0036</t>
  </si>
  <si>
    <t>EPP 2024-0036 – Deux imitations de fourmis volantes (une noire et une rouge) et une mouche en croupion de canard. – Détermination par M. Patrick Barberon. – Provenance non documentée.</t>
  </si>
  <si>
    <t>2024-0037</t>
  </si>
  <si>
    <t>EPP 2024-0037</t>
  </si>
  <si>
    <t>EPP 2024-0037 – Neuf mouches sèches dont huit « moustiques du Jura » rayés à ailes en cul de canard et un « moustique du Jura » uni jaune et ailes en cul de canard (se tiennent à l’horizontale grâce à leurs cerques.) – Détermination par M. Patrick Barberon. – Provenance non documentée.</t>
  </si>
  <si>
    <t>2024-0038</t>
  </si>
  <si>
    <t>EPP 2024-0038</t>
  </si>
  <si>
    <t>EPP 2024-0038 – Trois mouches sèches sans queue (cerques), en cul de canard, imitant un moustique à abdomen plongeant. – Détermination par M. Patrick Barberon. – Provenance non documentée.</t>
  </si>
  <si>
    <t>2024-0039</t>
  </si>
  <si>
    <t>EPP 2024-0039</t>
  </si>
  <si>
    <t>EPP 2024-0039 – Mouches sèches en poitrail de canard appelées « peutes » en patois franc-comtois, soit « poètes » (vilaines). – Détermination par M. Patrick Barberon. – Provenance non documentée.</t>
  </si>
  <si>
    <t>2024-0040</t>
  </si>
  <si>
    <t>EPP 2024-0040</t>
  </si>
  <si>
    <t>EPP 2024-0040 – Mouche sèche dite « hackle » soit collerette. – Détermination par M. Patrick Barberon. – Provenance non documentée.</t>
  </si>
  <si>
    <t>2024-0041</t>
  </si>
  <si>
    <t>EPP 2024-0041</t>
  </si>
  <si>
    <t>EPP 2024-0041 – Deux mouches sèches ailées à cerques. – Détermination par M. Patrick Barberon. – Provenance non documentée.</t>
  </si>
  <si>
    <t>2024-0042</t>
  </si>
  <si>
    <t>EPP 2024-0042</t>
  </si>
  <si>
    <t>EPP 2024-0042 – Mouche sèche dite brune de mars. – Détermination par M. Patrick Barberon. – Provenance non documentée.</t>
  </si>
  <si>
    <t>2024-0043</t>
  </si>
  <si>
    <t>EPP 2024-0043</t>
  </si>
  <si>
    <t>Nymphe</t>
  </si>
  <si>
    <t>EPP 2024-0043 – Une nymphe (brunâtre) sans bille et une nymphe (rouge) avec bille. – Détermination par M. Patrick Barberon. – Provenance non documentée.</t>
  </si>
  <si>
    <t>2024-0044</t>
  </si>
  <si>
    <t>EPP 2024-0044</t>
  </si>
  <si>
    <t>2024-0045</t>
  </si>
  <si>
    <t>EPP 2024-0045</t>
  </si>
  <si>
    <t>EPP 2024-0045 – Trois mouches sèches sans queue… – Provenance non documentée</t>
  </si>
  <si>
    <t>2024-0047</t>
  </si>
  <si>
    <t>EPP 2024-0047</t>
  </si>
  <si>
    <t>Tambour</t>
  </si>
  <si>
    <t>EPP 2024-0047 – Tambour nommé « rouleau » facilitant le levage des filets garnis de poissons, notamment naguère de vengerons lors des pêches d’élimination. Il est composé pour l’essentiel d’un vieil estagnon cylindrique récupéré. Il est dépourvu de manivelle et d’engrenages, contrairement à une « machine à relever les filets » ordinaire. Il était revêtu d’une feuille de caoutchouc ondulé. Il date au minimum du début des années 1960. Cet objet provient d’Yvonand. – Don de M. Arnold Ottonin, Bretigny-sur-Morrens.</t>
  </si>
  <si>
    <t>au minimum du début des années 1960</t>
  </si>
  <si>
    <t>OTTONIN Arnold</t>
  </si>
  <si>
    <t>2024-0048</t>
  </si>
  <si>
    <t>MB 2024-0048</t>
  </si>
  <si>
    <t>Mât</t>
  </si>
  <si>
    <t>MB 2024-0048 – Ancien mât retrouvé sur le site de l’Ecomusée. Il mesure 3,38 m de longueur, avec un crochet à 75 cm du bas, ainsi qu’un dévidoir à environ 110 cm, autour duquel est partiellement enroulée une corde. Cette dernière passe sur une poulie à gorge logée dans une ouverture pratiquée à 40 cm du haut et redescend de l’autre côté, soutenant un anneau à crochet, coulissant.</t>
  </si>
  <si>
    <t>2024-0049</t>
  </si>
  <si>
    <t>EPP 2024-0049</t>
  </si>
  <si>
    <t>EPP 2024-0049 – Devon métallique en forme de poissonnet terminé par un hameçon double. Longueur totale 57 mm. – Don effectué en 2019 par M. James Grolimund, Cormoret, en provenance de Madame Etienne de Montmollin, Auvernier.</t>
  </si>
  <si>
    <t>2024-0050</t>
  </si>
  <si>
    <t>EPP 2024-0050</t>
  </si>
  <si>
    <t>Hélice</t>
  </si>
  <si>
    <t>EPP 2024-0050 – Hélice fixée à son axe à introduire dans le corps de l’esche qui devait ainsi tourner sur elle-même. Longueur totale 125 mm. – Don effectué en 2019 par M. James Grolimund, Cormoret, en provenance de Madame Etienne de Montmollin, Auvernier.</t>
  </si>
  <si>
    <t>2024-0051</t>
  </si>
  <si>
    <t>EPP 2024-0051</t>
  </si>
  <si>
    <t>Fil en pelote</t>
  </si>
  <si>
    <t>EPP 2024-0051 – Petite pelote de fil avec une aiguille qu’on y a plantée. – Don effectué en 2019 par M. James Grolimund, Cormoret, en provenance de Madame Etienne de Montmollin, Auvernier.</t>
  </si>
  <si>
    <t>2024-0052</t>
  </si>
  <si>
    <t>EPP 2024-0052</t>
  </si>
  <si>
    <t>EPP 2024-0052 – Six gros hameçons simples, de couleur noire, longs de 5 cm. – Don effectué en 2019 par M. James Grolimund, Cormoret, en provenance de Madame Etienne de Montmollin, Auvernier.</t>
  </si>
  <si>
    <t>2024-0053</t>
  </si>
  <si>
    <t>EPP 2024-0053</t>
  </si>
  <si>
    <t>Boîte à hameçon</t>
  </si>
  <si>
    <t>EPP 2024-0053 – Petite boîte carrée (4 cm de côté) en plastique transparent remplie d’hameçons simples. – Provenance inconnue.</t>
  </si>
  <si>
    <t>2024-0054</t>
  </si>
  <si>
    <t>EPP 2024-0054</t>
  </si>
  <si>
    <t>Timbre et enveloppe</t>
  </si>
  <si>
    <t>EPP 2024-0054 – Feuille de seize timbres et enveloppe du jour d’émission (2 mai 2024) figurant l’apron du Doubs et la Balchen (palée) du lac de Thoune. – Achat.</t>
  </si>
  <si>
    <t>Lac de Thoune</t>
  </si>
  <si>
    <t>2024-0055</t>
  </si>
  <si>
    <t>EPP 2024-0055</t>
  </si>
  <si>
    <t>EPP 2024-0055 – Photo de la vitrine du magasin Au Pêcheur à Neuchâtel, avant sa fermeture. Tirage papier de la numérisation qui figurait sur le site Internet de son dernier propriétaire, M. Demange.</t>
  </si>
  <si>
    <t>Magasin Au Pêcheur à Neuchâtel</t>
  </si>
  <si>
    <t>2024-0056</t>
  </si>
  <si>
    <t>EPP 2024-0056</t>
  </si>
  <si>
    <t>EPP 2024-0056 – Aiguille à locher un gros vers pour passer un fil dans la longueur de l’animal vivant. S’utilise surtout en mer. Longueur 13,7 cm. Etui en plastique bleu. – Provenance inconnue.</t>
  </si>
  <si>
    <t>2024-0057</t>
  </si>
  <si>
    <t>EPP 2024-0057</t>
  </si>
  <si>
    <t>EPP 2024-0057 – Gros hameçon triple long de 52 mm. – Provenance inconnue.</t>
  </si>
  <si>
    <t>2024-0058</t>
  </si>
  <si>
    <t>EPP 2024-0058</t>
  </si>
  <si>
    <t>Bassin de vigne</t>
  </si>
  <si>
    <t>EPP 2024-0058 – Bassin de vigne en ciment originellement destiné à la préparation de la bouillie bordelaise mais utilisé ici pour vitrioler les filets de coton. – Objet trouvé sur le site de l’Ecomusée.</t>
  </si>
  <si>
    <t>2024-0059</t>
  </si>
  <si>
    <t>EPP 2024-0059</t>
  </si>
  <si>
    <t>EPP 2024-0059 – Bassin de vigne en ciment originellement destiné à la préparation de la bouillie bordelaise mais utilisé ici pour vitrioler les filets de coton. – Objet trouvé sur le site de l’Ecomusée.</t>
  </si>
  <si>
    <t>2024-0061</t>
  </si>
  <si>
    <t>EPP 2024-0061</t>
  </si>
  <si>
    <t>Rouleau</t>
  </si>
  <si>
    <t>EPP 2024-0061 – Rouleau contenant, en plusieurs parties, un agrandissement de la lithographie de Teddy Aeby relative à la montée des nases dans la Sarine à Fribourg, datant de 1973.</t>
  </si>
  <si>
    <t>la Sarine à Fribourg</t>
  </si>
  <si>
    <t>Teddy Aeby</t>
  </si>
  <si>
    <t>2024-0063</t>
  </si>
  <si>
    <t>EPP 2024-0063</t>
  </si>
  <si>
    <t>Harpon</t>
  </si>
  <si>
    <t>EPP 2024-0063 – Petit « harpon » ou grappin ayant sans doute servi à récupérer une étole. Il est composé d’une tige métallique repliée pour former l’œillet, la hampe et deux becs. Les deux autres becs sont soudés à la hampe. Longueur 25 cm. – Ancienne acquisition. Provenance inconnue.</t>
  </si>
  <si>
    <t>2024-0064</t>
  </si>
  <si>
    <t>EPP 2024-0064</t>
  </si>
  <si>
    <t>EPP 2024-0064 – Petit « harpon » (grappin) à trois becs marqué « AG » d’un côté et, moins nettement, « DIW » de l’autre. L’œillet est probablement formé par le pliage du métal formant deux des becs. Il est fortement lesté au moyen d’un poids en obus, assujetti par une soudure. Il servait à l’ancrage des étoles de fond. – Ancienne acquisition. Provenance inconnue.</t>
  </si>
  <si>
    <t>marqué « AG » d’un côté et, moins nettement, « DIW » de l’autre</t>
  </si>
  <si>
    <t>2024-0065</t>
  </si>
  <si>
    <t>EPP 2024-0065</t>
  </si>
  <si>
    <t>EPP 2024-0065 – Petit « harpon » soit grappin, en fer forgé, ayant sans doute servi à la récupération des étoles de fond. Il compte quatre becs résultant de la découpe en long de la hampe. Sa base est percée d’un trou par où est passé un anneau. Longueur 23,2 sans l’anneau et 27,8 avec l’anneau. – Ancienne acquisition. Provenance non documentée.</t>
  </si>
  <si>
    <t>2024-0066</t>
  </si>
  <si>
    <t>EPP 2024-0066</t>
  </si>
  <si>
    <t>Seau à vif</t>
  </si>
  <si>
    <t>EPP 2024-0066 – Seau à vif en plastique vert foncé, de forme elliptique (25,2 x 17,5 sur 14,3 cm de hauteur). Il est composé d’un bidon simple recevant un panier ajouré à couvercle. – Ancienne acquisition. Don probable de feu André Allisson, vendeur d’articles de pêche ayant résidé à Saint-Aubin</t>
  </si>
  <si>
    <t>2024-0067</t>
  </si>
  <si>
    <t>EPP 2024-0067</t>
  </si>
  <si>
    <t>Enrouleur/dévidoir</t>
  </si>
  <si>
    <t>EPP 2024-0067 – Enrouleur/dévidoir à quatre ailes pour la traîne. Poignée et croix en bois, axe et barres de liaison en métal. Longueur poignée-axe presque 40 cm, largeur 26 cm. Il est marqué « mi-fond », « truite » et « 60, 80, 100 ». 60, 80 et 100 sont des profondeurs de pêche. Sur le fil principal se trouvaient des anneaux (pater noster) permettant de mettre des lignes à différentes profondeurs. – Provenance non documentée.</t>
  </si>
  <si>
    <t xml:space="preserve"> marqué « mi-fond », « truite » et « 60, 80, 100 »</t>
  </si>
  <si>
    <t>2024-0068</t>
  </si>
  <si>
    <t>EPP 2024-0068</t>
  </si>
  <si>
    <t>EPP 2024-0068 – Bourriche-vivier métallique, circulaire, compactable, sans collerette-entonnoir. Diamètre maximal 35 cm. Deux poignées. Cul en tôle perforée de 10 cm de diamètre, assorti d’une petite poignée. – Don possible de M. Jean-Philippe Perrinjaquet, Auvernier, 2019.</t>
  </si>
  <si>
    <t>2024-0069</t>
  </si>
  <si>
    <t xml:space="preserve">EPP 2024-0069 </t>
  </si>
  <si>
    <t>EPP 2024-0069 – Bourriche-vivier métallique, circulaire, compactable, sans collerette-entonnoir. Diamètre maximal 30 bons cm. A son unique poignée est attachée une cordelette blanche tressée, en nylon. – Don possible de M. Jean-Philippe Perrinjaquet, Auvernier, 2019.</t>
  </si>
  <si>
    <t>2024-0070</t>
  </si>
  <si>
    <t>EPP 2024-0070</t>
  </si>
  <si>
    <t>EPP 2024-0070 – Petite bourriche-vivier métallique, circulaire, compactable, avec une collerette-entonnoir à laquelle sont assujetties deux poignées. Couvercle et cul du récipient en tôle perforée, ce dernier portant une petite poignée. Diamètre maximal 25 cm. Elle pourrait dater d’avant 1960… – Don possible de M. Jean-Philippe Perrinjaquet, Auvernier, 2019.</t>
  </si>
  <si>
    <t>2024-0071</t>
  </si>
  <si>
    <t>EPP 2024-0071</t>
  </si>
  <si>
    <t>EPP 2024-0071 – Bourriche-vivier métallique, elliptique, compactable, sans collerette-entonnoir. Longueur 40 bons cm, largeur 25 cm. Unique poignée à laquelle est attachée une cordelette verte tressée, en nylon. Fond elliptique en tôle perforée. – Don de M. Jean-Philippe Perrinjaquet, Auvernier, 2019.</t>
  </si>
  <si>
    <t>2024-0072</t>
  </si>
  <si>
    <t>EPP 2024-0072</t>
  </si>
  <si>
    <t>EPP 2024-0072 – Boîte en plastique avec couvercle contenant du vitriol ou sulfate de cuivre. – Trouvaille effectuée sur le site de l’Ecomusée.</t>
  </si>
  <si>
    <t>2024-0073</t>
  </si>
  <si>
    <t>EPP 2024-0073</t>
  </si>
  <si>
    <t>EPP 2024-0073 – Grand polet, sans doute de lève, présentant, au lieu d’un drapeau, une petite plateforme circulaire vraisemblablement destinée à recevoir un falot-tempête ou autre lumière. Il est composé d’une plaque de liège carrée de 23 cm de côté traversée par une hampe d’environ 88 cm lestée par un manchon de plomb sur 27 cm. Peint en blanc, il est marqué « René Rousselot ». – Don de M. René Berton.</t>
  </si>
  <si>
    <t>2024-0074</t>
  </si>
  <si>
    <t>EPP 2024-0074</t>
  </si>
  <si>
    <t>2024-0075</t>
  </si>
  <si>
    <t>EPP 2024-0075</t>
  </si>
  <si>
    <t>2024-0079</t>
  </si>
  <si>
    <t>EPP 2024-0079</t>
  </si>
  <si>
    <t>Racloir à écailles</t>
  </si>
  <si>
    <t>EPP 2024-0079 – Racloir à écailles, en laiton, à manche en bois garni d’une douille à l’implantation, ayant appartenu à Roger Arm, de Cheyres, mort en 1985. Sa partie active est en forme de court cylindre dentelé grossièrement d’un côté et finement de l’autre. Longueur 17,7 cm dont 10,6 pour le manche. – Don de Mme May Vaucher-Arm, Lyss.</t>
  </si>
  <si>
    <t>2024-0080</t>
  </si>
  <si>
    <t>EPP 2024-0080</t>
  </si>
  <si>
    <t>Cliché noir-blanc</t>
  </si>
  <si>
    <t>Armoire basse droite</t>
  </si>
  <si>
    <t>2024-0081</t>
  </si>
  <si>
    <t>EPP 2024-0081</t>
  </si>
  <si>
    <t>Cliché sépia</t>
  </si>
  <si>
    <r>
      <t>EPP 2024-0081 – Cliché sépia rephotographié et agrandi dont le format actuel est d’environ 30 sur 21 cm. Il montre Roger Arm, de Cheyres, né en 1910, relevant un berfou. – Don de M</t>
    </r>
    <r>
      <rPr>
        <vertAlign val="superscript"/>
        <sz val="10"/>
        <rFont val="Calibri"/>
        <family val="2"/>
        <scheme val="minor"/>
      </rPr>
      <t>me</t>
    </r>
    <r>
      <rPr>
        <sz val="10"/>
        <rFont val="Calibri"/>
        <family val="2"/>
        <scheme val="minor"/>
      </rPr>
      <t xml:space="preserve"> May Vaucher-Arm, Lyss.</t>
    </r>
  </si>
  <si>
    <t>Marques à feu</t>
  </si>
  <si>
    <t>2024-0083</t>
  </si>
  <si>
    <t>EPP 2024-0083</t>
  </si>
  <si>
    <r>
      <t>EPP 2024-0083 – Marque à feu au nom de « ROGER ARM » (Cheyres) longue de 50 cm. – Don de M</t>
    </r>
    <r>
      <rPr>
        <vertAlign val="superscript"/>
        <sz val="10"/>
        <rFont val="Calibri"/>
        <family val="2"/>
        <scheme val="minor"/>
      </rPr>
      <t>me</t>
    </r>
    <r>
      <rPr>
        <sz val="10"/>
        <rFont val="Calibri"/>
        <family val="2"/>
        <scheme val="minor"/>
      </rPr>
      <t xml:space="preserve"> May Vaucher-Arm, Lyss.</t>
    </r>
  </si>
  <si>
    <t>ROGER ARM </t>
  </si>
  <si>
    <t>2024-0086</t>
  </si>
  <si>
    <t>EPP 2024-0086</t>
  </si>
  <si>
    <t>Harpons </t>
  </si>
  <si>
    <t>EPP 2024-0086 – Deux petits « harpons » lourds, soit grappins, formés de trois tiges soudées (pour former la hampe) recourbées ensuite en becs amincis. Un anneau est soudé à leur base. Hauteurs 29 et 30,5. Couleur minium. – Provenance inconnue.</t>
  </si>
  <si>
    <t>Inconnu</t>
  </si>
  <si>
    <t>2024-0089</t>
  </si>
  <si>
    <t>EPP 2024-0089</t>
  </si>
  <si>
    <t>Dévidoir-planchette</t>
  </si>
  <si>
    <t>EPP 2024-0089 – Joli dévidoir-planchette en bois dur, évidé, découpé à la main (longueur 21 cm), portant un monofil de nylon fort terminé par un « vairon de plomb » (60 mm sans son hameçon triple) pour pêcher « à la sguigne ». Cette pêche se fait à la main, d’un bateau attaché, en plongeant puis en remontant le « vairon de plomb », comme pour la gambe. Pour briller, le plomb ou l’étain étaient frottés avec le dos d’une lame de couteau. – Don de M. Pierre-André Jeanneret, Les Brenets.</t>
  </si>
  <si>
    <t>2024-0090</t>
  </si>
  <si>
    <t>EPP 2024-0090</t>
  </si>
  <si>
    <t>Dévidoir-cadre</t>
  </si>
  <si>
    <t>EPP 2024-0090 – Dévidoir-cadre peint en gris-vert, portant une ligne dépourvue d’hameçons mais garnie de deux flotteurs coulissants (37 et 27 mm de longueur) et d’un époulot avec sa bague tenant le fil, ainsi que de cinq grains de plomb pincés.  – Don de M. Pierre-André Jeanneret, Les Brenets.</t>
  </si>
  <si>
    <t>2024-0091</t>
  </si>
  <si>
    <t>EPP 2024-0091</t>
  </si>
  <si>
    <t>EPP 2024-0091 – Canne à mouche en deux parties. La première est en bambou brut (non refendu). A sa base se trouve une poignée en liège puis un porte-moulinet avec bague de serrage à vis, surmonté d’une seconde poignée plus courte. Cette première partie mesure 104 cm. Le vergilion (scion) est en matière synthétique. Il mesure 113,5 cm. – Don de M. Pierre-André Jeanneret, Les Brenets.</t>
  </si>
  <si>
    <t>2024-0095</t>
  </si>
  <si>
    <t>EPP 2024-0095</t>
  </si>
  <si>
    <t>EPP 2024-0095 – Cadre d’ardoise d’écolier de 30 x 21 cm environ autour duquel sont enroulées sept lignes de différentes longueurs, plombées (lest spiralé) et terminées chacune par un émérillon destiné à recevoir un bas de ligne avec leurre. Ces lignes sont en phase de rangement. Le cadre présente l’inscription manuscrite suivante : « MI-LEVE  20 gr  Truite  40/D -50 - 60/D - 70 - 80/D - 90 - 100    15.- ». « 20 gr » se rapporte au poids du lest et « 40, 50, 60, 70, 80, 90 et 10 » aux distances, en mètres, entre les anneaux d’attache et leur émérillon, à compter de la planchette ou de la ligne de traîne. « D » signifierait « droite » car les lignes droite et gauche sont souvent différentes. « 15.- » devrait être le prix en francs. [Pour information : lève = poids de 5 g ; mi-lève = poids de 20-25 g ; mi-fond = poids de 40-50 g ; fond = poids de 80 g. En général, le pêcheur à la traîne prospecte plusieurs profondeurs simultanément.] – Don de M. Pierre-André Jeanneret, Les Brenets.</t>
  </si>
  <si>
    <t>ouest</t>
  </si>
  <si>
    <t>2024-0098</t>
  </si>
  <si>
    <t>EPP 2024-0098</t>
  </si>
  <si>
    <t>EPP 2024-0098 – Planchette échancrée à ses extrémités (20 x 7,3 cm) autour de laquelle est enroulée une ligne de couleur grise assez fine (probablement synthétique) terminée par un hameçon simple précédé d’un époulot (flotteur) et d’un grain de plomb. Comme en témoigne la boucle à sa base, elle était utilisée sans moulinet. Elle est signée « F. Jean Perret ». On s’en servait au bout d’une longue canne, bateau attaché, pour prendre des brêmes qu’on faisait frire coupées en darnes. – Don de M. Pierre-André Jeanneret, Les Brenets.</t>
  </si>
  <si>
    <t>2024-0099</t>
  </si>
  <si>
    <t>EPP 2024-0099</t>
  </si>
  <si>
    <t>EPP 2024-0099 – Dévidoir plan rotatif en bois (largeur env. 20 cm) portant une ligne souple (textile végétal ?) terminée par une cuillère avec hameçon quadruple. Elle porte des plombs fuselés ou enroulés, ainsi qu’au moins un émérillon en plus de celui de la cuillère. – Don de M. Pierre-André Jeanneret, Les Brenets.</t>
  </si>
  <si>
    <t>2024-0100</t>
  </si>
  <si>
    <t>EPP 2024-0100</t>
  </si>
  <si>
    <t>EPP 2024-0100 – Dévidoir plan rotatif en bois (largeur 22,2 cm) portant une ligne moins lestée que celle de EPP 2024-0099 et amputée. Manche marqué au feu « P. Vermot ». – Don de M. Pierre-André Jeanneret, Les Brenets.</t>
  </si>
  <si>
    <t>« P. Vermot »</t>
  </si>
  <si>
    <t>2024-0102</t>
  </si>
  <si>
    <t>EPP 2024-0102</t>
  </si>
  <si>
    <t>boîtes à teignes</t>
  </si>
  <si>
    <t>EPP 2024-0102 – Sept boîtes à teignes cylindriques aplaties à couvercle perforé, de couleur verte, dont trois sont étiquetées « BICKEL VALLORBE » et une « VERS DE TERRE 20 pièces BICKEL 1337 VALLORBE ». Cette dernière est encore marquée « A. ALLISSONArt. de pêche » (à Neuchâtel, rue des Chavannes) avec un prix : « 5,40 ». Deux boîtes sans étiquette contiennent une lanière de carton ondulé enroulé en spirale pour conserver des « teignes » (larves de la fausse-teigne des ruchers), une par trou. Une troisième contient une lanière incomplète. Pour prendre ces larves, il fallait séparer l’une de l’autre les deux couches du carton (ondulée et plate) et la teigne vous tombait dans la main. – Ancienne acquisition. Don probable de feu André Allisson, vendeur d’articles de pêche ayant résidé à Saint-Aubin.</t>
  </si>
  <si>
    <t>2024-0104</t>
  </si>
  <si>
    <t>EPP 2024-0104</t>
  </si>
  <si>
    <r>
      <t>EPP 2024-0104 – Fil dormant en chanvre enroulé sur lui-même autour d’un bois, comme il a été relevé. Ses liettes sont en fil de nylon fort. – Don de M</t>
    </r>
    <r>
      <rPr>
        <vertAlign val="superscript"/>
        <sz val="11"/>
        <color theme="1"/>
        <rFont val="Calibri"/>
        <family val="1"/>
        <scheme val="minor"/>
      </rPr>
      <t>me</t>
    </r>
    <r>
      <rPr>
        <sz val="11"/>
        <color theme="1"/>
        <rFont val="Calibri"/>
        <family val="1"/>
        <scheme val="minor"/>
      </rPr>
      <t> May Vaucher-Arm à Lyss, en provenance de feu Roger Arm, Cheyres, mort en 1985.</t>
    </r>
  </si>
  <si>
    <t>2024-0105</t>
  </si>
  <si>
    <t>EPP 2024-0105</t>
  </si>
  <si>
    <r>
      <t>EPP 2024-0105 – Fil dormant en chanvre enroulé sur lui-même autour d’un bois, comme il a été relevé. Ses liettes sont en fil de nylon fort. – Don de M</t>
    </r>
    <r>
      <rPr>
        <vertAlign val="superscript"/>
        <sz val="11"/>
        <color theme="1"/>
        <rFont val="Calibri"/>
        <family val="1"/>
        <scheme val="minor"/>
      </rPr>
      <t>me</t>
    </r>
    <r>
      <rPr>
        <sz val="11"/>
        <color theme="1"/>
        <rFont val="Calibri"/>
        <family val="1"/>
        <scheme val="minor"/>
      </rPr>
      <t> May Vaucher-Arm à Lyss, en provenance de feu Roger Arm, Cheyres, mort en 1985.</t>
    </r>
  </si>
  <si>
    <t>2024-0106 </t>
  </si>
  <si>
    <t>EPP 2024-0106 </t>
  </si>
  <si>
    <t>EPP 2024-0106 – Tramail volumineux mais assez bas, en chanvre, y compris son chalame. Sa vêtre et ses semosses sont en sisal teinté en vert. La première est garnie de plombs pincés. Il est allégé par des bignets d’écorce, peints en blanchâtre, dont plusieurs sont marqués au feu « R. Robert ». Les mailles des avant-gardes mesurent 19 cm et celles de la nappe 38 mm. – Don de Mme May Vaucher-Arm à Lyss, en provenance de feu Roger Arm, Cheyres, mort en 1985.</t>
  </si>
  <si>
    <t>9999-0001</t>
  </si>
  <si>
    <t>EPP 9999-0001</t>
  </si>
  <si>
    <t>Bible</t>
  </si>
  <si>
    <t>EPP 9999-0001 – Ancienne bible portant l’inscription manuscrite suivante : « 1830, le 4 février, le lac de Neuchâtel a complètement gelé ; le 6, huit garçons de la paroisse de St-Aubin l’ont passé à pied et sont allés à Estavayer. Ils ont été bien reçus des messieurs de la ville. Ils sont revenus le 7 avec des fleurs de couvent [fleurs artificielles] et de l’argent. Le 7 février, on a fait des promenades sur le lac et beaucoup de monde l’ont passé. On n’a pas cela revu depuis l’année 1690, le 6 février. » – Prêt de Mme Marie-Josée Paratte-Porret, de Fresens.</t>
  </si>
  <si>
    <t>PARATTE-PORRET Marie-Josée</t>
  </si>
  <si>
    <t>Cote:</t>
  </si>
  <si>
    <t>Attention:</t>
  </si>
  <si>
    <t>Identification</t>
  </si>
  <si>
    <t>Objet ID:</t>
  </si>
  <si>
    <t>Descriptif:</t>
  </si>
  <si>
    <t>Lieux:</t>
  </si>
  <si>
    <t>Epoque:</t>
  </si>
  <si>
    <t>Domaine:</t>
  </si>
  <si>
    <t>Marque/signature:</t>
  </si>
  <si>
    <t>Contribution:</t>
  </si>
  <si>
    <t>Localisation:</t>
  </si>
  <si>
    <t>Ecomusée de la pêche et des poissons de Bevaix</t>
  </si>
  <si>
    <t>Baraque</t>
  </si>
  <si>
    <t>Endroit</t>
  </si>
  <si>
    <t>Etat</t>
  </si>
  <si>
    <t>Domaine</t>
  </si>
  <si>
    <t>Domaines complémentaires inclus dans la définition</t>
  </si>
  <si>
    <t>bas de ligne, bobine, cadre, canne, dévidoir, enrouleur, foène, gaule, harpon (de capture), moulinets torchon, traineau</t>
  </si>
  <si>
    <t>aiguillette, moule, navette</t>
  </si>
  <si>
    <t>bignet, marque flottante, vion</t>
  </si>
  <si>
    <t>aubière, chalame, grappin à filet, harpon à filet, ronzonnière, vêtre,</t>
  </si>
  <si>
    <t>B7</t>
  </si>
  <si>
    <t>Z fin liste</t>
  </si>
  <si>
    <t>amorce, appat, cuillère, devon, esche, lolette, mouche</t>
  </si>
  <si>
    <t>ancre, mât, moteur, rame, valet</t>
  </si>
  <si>
    <t>moulage 3D, ossement, rélique, squelette</t>
  </si>
  <si>
    <t>Z fin</t>
  </si>
  <si>
    <t>Étiquettes de lignes</t>
  </si>
  <si>
    <t>Nombre de Objet ID (A&gt;Z)</t>
  </si>
  <si>
    <t>Total général</t>
  </si>
  <si>
    <t>Champs utiles à EPP</t>
  </si>
  <si>
    <t>Champs concordants/compatibles avec MUS-E-II</t>
  </si>
  <si>
    <t>Champs de recherches chronologiques à utilisation interne (avant/après telle date)</t>
  </si>
  <si>
    <t>Champs technique nécessaire à l'imporation des images (respect des dimensions)</t>
  </si>
  <si>
    <t>Remarques</t>
  </si>
  <si>
    <t>La colonne "Hauteur cellule" permet de donner une hauteur minimales aux lignes de données.</t>
  </si>
  <si>
    <t>Cette hauteur minimale permet d'avoir des images bien proportionnées lors de l'imporation.</t>
  </si>
  <si>
    <t>Pour éditer les fiches d'identité, il faut effacer tous les filtres de l'inventaire!</t>
  </si>
  <si>
    <t>Si non, les images des objets non sélectionnés n'apparaissent pas!</t>
  </si>
  <si>
    <t>Explications du fonctionnement du fichier</t>
  </si>
  <si>
    <t>Ouvrir les fichiers dans l'application EXCEL 365 (pas dans Excel Online)</t>
  </si>
  <si>
    <r>
      <t>Les fichiers photo doivent être enregistrés avec le numéro d'objet correspondant:</t>
    </r>
    <r>
      <rPr>
        <b/>
        <sz val="10"/>
        <color rgb="FFFF0000"/>
        <rFont val="Calibri"/>
        <family val="2"/>
        <scheme val="minor"/>
      </rPr>
      <t xml:space="preserve"> aaaa-1234.jpg</t>
    </r>
  </si>
  <si>
    <t>Installer le module "Excel Image Assistant" (CHF ~20.-)</t>
  </si>
  <si>
    <t>https://excel-image-assistant.com/download</t>
  </si>
  <si>
    <r>
      <t xml:space="preserve">(Le </t>
    </r>
    <r>
      <rPr>
        <i/>
        <sz val="10"/>
        <rFont val="Calibri"/>
        <family val="2"/>
        <scheme val="minor"/>
      </rPr>
      <t>module démo</t>
    </r>
    <r>
      <rPr>
        <sz val="10"/>
        <rFont val="Calibri"/>
        <family val="2"/>
        <scheme val="minor"/>
      </rPr>
      <t xml:space="preserve"> permet d'insérer des images une par une et de les effacer toutes ensemble)</t>
    </r>
  </si>
  <si>
    <t>Copier le répertoire qui contient les images de One Drive sur le disque dur</t>
  </si>
  <si>
    <t>Dans "Excel Image Assistant / Setting" pointer "Set the path" sur le répertoire des images</t>
  </si>
  <si>
    <t>Mise à jour avec le module complet:</t>
  </si>
  <si>
    <t>Effacer toutes les images (Picture / Delete)</t>
  </si>
  <si>
    <t>Mettre à jour la liste des "Objet" par copier-coller depuis la liste de l'inventaire</t>
  </si>
  <si>
    <t>Mise à jour avec le module complet: relancer l'insertion de toutes les images</t>
  </si>
  <si>
    <t>Insertion de l'image dans la fiche d'identité et mis à jour selon le numéro d'objet choisi</t>
  </si>
  <si>
    <t>Tuto internet:</t>
  </si>
  <si>
    <t>Sélectionner la première cellule contenant une photo (pas la photo mais bien la cellule)</t>
  </si>
  <si>
    <r>
      <t xml:space="preserve">Copier et coller en </t>
    </r>
    <r>
      <rPr>
        <b/>
        <sz val="10"/>
        <rFont val="Calibri"/>
        <family val="2"/>
        <scheme val="minor"/>
      </rPr>
      <t>image liée</t>
    </r>
    <r>
      <rPr>
        <sz val="10"/>
        <rFont val="Calibri"/>
        <family val="2"/>
        <scheme val="minor"/>
      </rPr>
      <t xml:space="preserve"> à l'endroit ou doit apparaitre l'image (pas de cellules fusionnées)</t>
    </r>
  </si>
  <si>
    <t>Recherche google:</t>
  </si>
  <si>
    <t>Astuce Excel, Changer l'image selon la Valeur des Cellules</t>
  </si>
  <si>
    <t>Vidéo:</t>
  </si>
  <si>
    <t>https://www.youtube.com/watch?v=RjtflaaiwrI</t>
  </si>
  <si>
    <t>Déclarer un nouveau nom pour cette cellule et en définir la référence par la formule</t>
  </si>
  <si>
    <t>=RECHERCHEX(valeur_cherchée;zone_de_recherche;zone_de_résultats)</t>
  </si>
  <si>
    <t>L'image doit se met à jour en fonction du numéro d'objet séclectionné</t>
  </si>
  <si>
    <t>Re-visionner le tuto si nécessaire. Ne pas utiliser de cellules fusionnées ou autres spécialités</t>
  </si>
  <si>
    <t>F.</t>
  </si>
  <si>
    <t xml:space="preserve">épervier, grand filet, seine, tragalle, tramail </t>
  </si>
  <si>
    <t>berfou, étiquette = balance à écrevisse, nasse</t>
  </si>
  <si>
    <t>Berfou / Etiquette / Nasse</t>
  </si>
  <si>
    <t>Contenant</t>
  </si>
  <si>
    <t>bourriche, caisse, filoche, étiquette = balance à écrevisse, vivier (conservation, transport et commercialisation du poisson)</t>
  </si>
  <si>
    <t>Mini berfou jouet sans cote ni description dans B2.</t>
  </si>
  <si>
    <t>2008-0230</t>
  </si>
  <si>
    <t>MB 2008-230</t>
  </si>
  <si>
    <t>MB 2008-229 – Photo noir-blanc de 14 x 10 cm, encadrée sous verre, montrant les portraits des victimes du naufrage d’une « galère » le 29 mars 1947, par gros vent. On y reconnaît le père Braillard et ses trois fils, tous de Chez-le-Bart. – Donateur inconnu.</t>
  </si>
  <si>
    <t>MB 2008-230 – Article de la Feuille d’Avis de Neuchâtel narrant la cérémonie funèbre du naufrage mentionné sous MB 2008-229</t>
  </si>
  <si>
    <t>Ligne / Hameçon /Foène</t>
  </si>
  <si>
    <t>Vêtement / Outil</t>
  </si>
  <si>
    <t xml:space="preserve">bottes, tablier / balance, étalon, jauge, marque à feu, racloir, </t>
  </si>
  <si>
    <t xml:space="preserve">Cote relevée à l'inventaire 2024
4 Grelots - </t>
  </si>
  <si>
    <t>Liste des objets fantômes repérés à l'inventaire</t>
  </si>
  <si>
    <t>(vide)</t>
  </si>
  <si>
    <t>Répartition par localisations (Inventaire 2024)</t>
  </si>
  <si>
    <t>Répartition par domaines (selon "Listes")</t>
  </si>
  <si>
    <t>Article de la Feuille d’Avis de Neuchâtel</t>
  </si>
  <si>
    <t>Balance à écrevisses, appelée aussi étiquette</t>
  </si>
  <si>
    <t>Bourriche-vivier métallique</t>
  </si>
  <si>
    <t>Boîte en plastique</t>
  </si>
  <si>
    <t>Brochet - Céramique</t>
  </si>
  <si>
    <t>Truite - Céramique</t>
  </si>
  <si>
    <t>Cadre d’ardoise d'école</t>
  </si>
  <si>
    <t>Bignet - écorce</t>
  </si>
  <si>
    <t>Equipement et accessoires de pêche sportive</t>
  </si>
  <si>
    <t>Filet - Fragment de grand filet.</t>
  </si>
  <si>
    <t>Filet - Grand-filet à féra</t>
  </si>
  <si>
    <t>galet encoché, olive, plomb</t>
  </si>
  <si>
    <t>Pochette d'allumettes</t>
  </si>
  <si>
    <t>Pochette de racines</t>
  </si>
  <si>
    <t>MB/EPP 2019-04 – Céramique de cette même truite (MB/EPP 2019-03 cassée et éliminée en 2024) montée sur une planche,  réalisé en 1982 par Roger Verdon de Chavannes-le-Chêne. – Don de Mme Brigitte Nicole-Groux, Donneloye.</t>
  </si>
  <si>
    <t>MB 2013-0065 – Caisse d’outillage pour l’entretien du bateau et du canon de la canardière (MB 2013-0061).</t>
  </si>
  <si>
    <t>MB 1991-0471</t>
  </si>
  <si>
    <t>Enrouleurs-dévidoirs</t>
  </si>
  <si>
    <t>MB 1991-0471 – Deux enrouleurs-dévidoirs identiques, à quatre ailes, entièrement en bois. Longueur plus de 46 cm, largeur (croix) 31 cm. Le premier porte une ligne traînante partiellement en nylon et une cuillère assortie d’une petite pendeloque rouge. Le second présente une ligne presque sans nylon et un plomb spiralé fusiforme de couleur verte. – Dons de M. Jean-Louis Wyss, Chez-le-Bart.</t>
  </si>
  <si>
    <t>WYSS Jean-Louis</t>
  </si>
  <si>
    <t>EPP 2024-0074 – Deux polets de fond composés de plaques de liège de respectivement de 17 x17 et 20 x 25 cm de côté, traversés par des hampes d’environ 55 cm, au sommet desquelles sont insérées des plaques de tôle de 16 cm de largeur sur 10 cm de hauteur. Ils sont marqués à la peinture rouge « Alphonse Henry ». – Trouvailles faites sur le site de l’Ecomusée.</t>
  </si>
  <si>
    <t xml:space="preserve"> Agrosuisse et les Pêcheurs professionnels romands…</t>
  </si>
  <si>
    <t>« AU PÊCHEUR, A. Allisson, 2000 Neuchâtel »</t>
  </si>
  <si>
    <t>« BICKEL VALLORBE »  / « A. ALLISSONArt. de pêche »</t>
  </si>
  <si>
    <t>«Pierre Huser »
« Jules Chouet»
«Madeleine Diemer»</t>
  </si>
  <si>
    <t>Dame peintre de Corcelles »
Y. Calame 58</t>
  </si>
  <si>
    <t>« G. TROUCHE / …  / MOTOGODILLE / Breveté / FRANCE &amp; ETRANGER »</t>
  </si>
  <si>
    <t>audio, écrits, peinture, tableau, vidéo</t>
  </si>
  <si>
    <t>Images (vignettes)
Redimentiionner les
cellules (hauteur)
avant mise à jour!
Maj le 22.12.2024</t>
  </si>
  <si>
    <t>Edition de fiche à partir du champ:</t>
  </si>
  <si>
    <t>Il faut supprimer tous les filtres de la feuille "Inventaire" !</t>
  </si>
  <si>
    <t>"Objet ID" en EF5</t>
  </si>
  <si>
    <t xml:space="preserve">
(70 caractères max)</t>
  </si>
  <si>
    <t>MB/EPP 2019-98 – Etole monofil de maille 30 mm et 49 tours. En haut, elle est bordée successivement par deux cordelettes synthétiques tressées, l’une blanche et l’autre violacée, portant des bignets de celluloïd. Elle est vêtrée de mèche plombée. – Don de M. Gilles Bondaz effectué le 25 mai 2019 lors d’une visite faite par une petite délégation de l’Ecomusée de la pêche de Bevaix à celui de Thonon.</t>
  </si>
  <si>
    <t>Musée suisse de l'appareil photographique</t>
  </si>
  <si>
    <t xml:space="preserve">Photo du pêcheur Jacques-Henri Apothéloz en 1908 dans sa loquettte à Grandson, doyen des pêcheurs vaudois âgé de 90 ans. Photo Auguste Vautier-Dufour.  Don du musée suisse de l'appareil photographique, Vevey. </t>
  </si>
  <si>
    <t>Auguste Vautier-Dufour</t>
  </si>
  <si>
    <t>0000-0001</t>
  </si>
  <si>
    <t>0000-0002</t>
  </si>
  <si>
    <t>« R. Robert »</t>
  </si>
  <si>
    <t>« F. Jean Perret »</t>
  </si>
  <si>
    <t xml:space="preserve"> « MI-LEVE  20 gr  Truite  40/D -50 - 60/D - 70 - 80/D - 90 - 100    15.- ». « 20 gr »</t>
  </si>
  <si>
    <r>
      <t>EPP 2024-0080 – Cliché noir-blanc rephotographié et agrandi dont le format actuel est d’environ 30 sur 21 cm. Il montre, de face, Roger Arm, de Cheyres, né en 1910, alors âgé de 35-40 ans. – Don de M</t>
    </r>
    <r>
      <rPr>
        <vertAlign val="superscript"/>
        <sz val="10"/>
        <color theme="1"/>
        <rFont val="Calibri"/>
        <family val="2"/>
        <scheme val="minor"/>
      </rPr>
      <t>me</t>
    </r>
    <r>
      <rPr>
        <sz val="10"/>
        <color theme="1"/>
        <rFont val="Calibri"/>
        <family val="2"/>
        <scheme val="minor"/>
      </rPr>
      <t xml:space="preserve"> May Vaucher-Arm, Lyss.</t>
    </r>
  </si>
  <si>
    <t>EPP 2024-0075 – Polet de fond semblable aux deux précédents (2024-0074) mais sa hampe est plus courte (42 cm) et il porte une planchette de 20,5 sur 8,5 cm en guise de fanion. – Egalement trouvé sur le site de l’Ecomusée.</t>
  </si>
  <si>
    <t>« René Rousselot »</t>
  </si>
  <si>
    <t>EPP 2024-0044 – Deux nymphes paraissant ailées (barbes dorsales), ce qui est paradoxal ! – Provenance non documentée.</t>
  </si>
  <si>
    <t>Vers 1980?</t>
  </si>
  <si>
    <t>Eric LAURENT</t>
  </si>
  <si>
    <t>1991</t>
  </si>
  <si>
    <t>2024</t>
  </si>
  <si>
    <t>0000</t>
  </si>
  <si>
    <t>1986</t>
  </si>
  <si>
    <t>1987</t>
  </si>
  <si>
    <t>1992</t>
  </si>
  <si>
    <t>1994</t>
  </si>
  <si>
    <t>2007</t>
  </si>
  <si>
    <t>2013</t>
  </si>
  <si>
    <t>2014</t>
  </si>
  <si>
    <t>2017</t>
  </si>
  <si>
    <t>2018</t>
  </si>
  <si>
    <t>2019</t>
  </si>
  <si>
    <t>2015</t>
  </si>
  <si>
    <t>2022</t>
  </si>
  <si>
    <t>2023</t>
  </si>
  <si>
    <t>1993</t>
  </si>
  <si>
    <t>1995</t>
  </si>
  <si>
    <t>2008</t>
  </si>
  <si>
    <t>2011</t>
  </si>
  <si>
    <t>2012</t>
  </si>
  <si>
    <t>2020</t>
  </si>
  <si>
    <t>2021</t>
  </si>
  <si>
    <t>9999</t>
  </si>
  <si>
    <t>2009</t>
  </si>
  <si>
    <t>1989</t>
  </si>
  <si>
    <t>2006</t>
  </si>
  <si>
    <t>Vérifications des données</t>
  </si>
  <si>
    <t>Année</t>
  </si>
  <si>
    <t>Etat:</t>
  </si>
  <si>
    <t>Pour faire apparaitre correctement les "Image (vignette)"</t>
  </si>
  <si>
    <t>Imprimer la fiche selon besoin!</t>
  </si>
  <si>
    <t>Pour la version online</t>
  </si>
  <si>
    <t>Supprimer toutes les feuilles sauf Inventaire et Fiche ID</t>
  </si>
  <si>
    <t>Protéger les 2 feuilles avec le code de 1102</t>
  </si>
  <si>
    <t>Informations</t>
  </si>
  <si>
    <t>Toutes les autres largeurs et les hauteurs sont automatique  sauf colonne E: Largeur 120 (845 pixels)
Alignement au centre pour tout le tableau sauf  colonne E: alignement à gauche
En jaune les données à corriger ou compléter</t>
  </si>
  <si>
    <t>Faire une copie en local du fichier avant modification</t>
  </si>
  <si>
    <t>Supprimer tous les objets non localisés et vide de la colonne Inv. 2024</t>
  </si>
  <si>
    <t>Masquer les 2 première lignes</t>
  </si>
  <si>
    <t>Masquer les colonnes inutiles par groupement des données</t>
  </si>
  <si>
    <t>Charger le fichier sur le site internet</t>
  </si>
  <si>
    <t>Enregistrer le fichier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</si>
</sst>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b/>
      <sz val="14"/>
      <color theme="1"/>
      <name val="Calibri"/>
      <family val="2"/>
      <scheme val="minor"/>
    </font>
    <font>
      <sz val="16"/>
      <color rgb="FFFF0000"/>
      <name val="Calibri"/>
      <family val="2"/>
      <scheme val="minor"/>
    </font>
    <font>
      <b/>
      <sz val="16"/>
      <color rgb="FFFF0000"/>
      <name val="Calibri"/>
      <family val="2"/>
      <scheme val="minor"/>
    </font>
    <font>
      <b/>
      <sz val="12"/>
      <name val="Calibri"/>
      <family val="2"/>
      <scheme val="minor"/>
    </font>
    <font>
      <sz val="12"/>
      <name val="Calibri"/>
      <family val="2"/>
      <scheme val="minor"/>
    </font>
    <font>
      <sz val="12"/>
      <color theme="1"/>
      <name val="Calibri"/>
      <family val="2"/>
      <scheme val="minor"/>
    </font>
    <font>
      <sz val="10"/>
      <name val="Calibri"/>
      <family val="2"/>
      <scheme val="minor"/>
    </font>
    <font>
      <b/>
      <sz val="10"/>
      <name val="Calibri"/>
      <family val="2"/>
      <scheme val="minor"/>
    </font>
    <font>
      <u/>
      <sz val="10"/>
      <color theme="10"/>
      <name val="Calibri"/>
      <family val="2"/>
      <scheme val="minor"/>
    </font>
    <font>
      <i/>
      <sz val="10"/>
      <name val="Calibri"/>
      <family val="2"/>
      <scheme val="minor"/>
    </font>
    <font>
      <strike/>
      <sz val="10"/>
      <name val="Calibri"/>
      <family val="2"/>
      <scheme val="minor"/>
    </font>
    <font>
      <sz val="10"/>
      <color theme="1"/>
      <name val="Calibri"/>
      <family val="2"/>
      <scheme val="minor"/>
    </font>
    <font>
      <b/>
      <sz val="10"/>
      <color rgb="FFFF0000"/>
      <name val="Calibri"/>
      <family val="2"/>
      <scheme val="minor"/>
    </font>
    <font>
      <sz val="10"/>
      <color rgb="FFFF0000"/>
      <name val="Calibri"/>
      <family val="2"/>
      <scheme val="minor"/>
    </font>
    <font>
      <vertAlign val="superscript"/>
      <sz val="10"/>
      <color theme="1"/>
      <name val="Calibri"/>
      <family val="2"/>
      <scheme val="minor"/>
    </font>
    <font>
      <vertAlign val="superscript"/>
      <sz val="11"/>
      <color theme="1"/>
      <name val="Calibri"/>
      <family val="1"/>
      <scheme val="minor"/>
    </font>
    <font>
      <sz val="11"/>
      <color theme="1"/>
      <name val="Calibri"/>
      <family val="1"/>
      <scheme val="minor"/>
    </font>
    <font>
      <vertAlign val="superscript"/>
      <sz val="10"/>
      <name val="Calibri"/>
      <family val="2"/>
      <scheme val="minor"/>
    </font>
    <font>
      <b/>
      <sz val="16"/>
      <name val="Calibri"/>
      <family val="2"/>
      <scheme val="minor"/>
    </font>
    <font>
      <b/>
      <sz val="10"/>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6"/>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92D05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2" fillId="0" borderId="0" applyNumberFormat="0" applyFill="0" applyBorder="0" applyAlignment="0" applyProtection="0"/>
  </cellStyleXfs>
  <cellXfs count="68">
    <xf numFmtId="0" fontId="0" fillId="0" borderId="0" xfId="0"/>
    <xf numFmtId="0" fontId="9" fillId="4" borderId="5" xfId="0" applyFont="1" applyFill="1" applyBorder="1" applyAlignment="1">
      <alignment horizontal="center" vertical="top" wrapText="1"/>
    </xf>
    <xf numFmtId="0" fontId="10" fillId="0" borderId="3" xfId="0" applyFont="1" applyBorder="1" applyAlignment="1">
      <alignment horizontal="center" vertical="top" wrapText="1"/>
    </xf>
    <xf numFmtId="0" fontId="0" fillId="0" borderId="0" xfId="0" pivotButton="1"/>
    <xf numFmtId="0" fontId="0" fillId="0" borderId="0" xfId="0" applyAlignment="1">
      <alignment horizontal="left"/>
    </xf>
    <xf numFmtId="0" fontId="9" fillId="4" borderId="3" xfId="0" applyFont="1" applyFill="1" applyBorder="1" applyAlignment="1">
      <alignment horizontal="center" vertical="top" wrapText="1"/>
    </xf>
    <xf numFmtId="0" fontId="12" fillId="0" borderId="0" xfId="0" applyFont="1" applyAlignment="1">
      <alignment horizontal="center" vertical="top" wrapText="1"/>
    </xf>
    <xf numFmtId="1" fontId="12" fillId="0" borderId="0" xfId="0" applyNumberFormat="1" applyFont="1" applyAlignment="1">
      <alignment horizontal="center" vertical="top" wrapText="1"/>
    </xf>
    <xf numFmtId="0" fontId="13" fillId="4" borderId="0" xfId="0" applyFont="1" applyFill="1" applyAlignment="1">
      <alignment horizontal="center" vertical="top" wrapText="1"/>
    </xf>
    <xf numFmtId="0" fontId="13" fillId="5" borderId="0" xfId="0" applyFont="1" applyFill="1" applyAlignment="1">
      <alignment horizontal="center" vertical="top" wrapText="1"/>
    </xf>
    <xf numFmtId="0" fontId="13" fillId="5" borderId="0" xfId="0" applyFont="1" applyFill="1" applyAlignment="1">
      <alignment horizontal="left" vertical="top" wrapText="1"/>
    </xf>
    <xf numFmtId="1" fontId="13" fillId="3" borderId="2" xfId="0" applyNumberFormat="1" applyFont="1" applyFill="1" applyBorder="1" applyAlignment="1">
      <alignment horizontal="center" vertical="top" wrapText="1"/>
    </xf>
    <xf numFmtId="0" fontId="13" fillId="0" borderId="2" xfId="0" applyFont="1" applyBorder="1" applyAlignment="1">
      <alignment horizontal="center" vertical="top" wrapText="1"/>
    </xf>
    <xf numFmtId="0" fontId="11" fillId="0" borderId="0" xfId="0" applyFont="1" applyAlignment="1">
      <alignment horizontal="center" vertical="top"/>
    </xf>
    <xf numFmtId="0" fontId="9" fillId="4" borderId="5" xfId="0" applyFont="1" applyFill="1" applyBorder="1" applyAlignment="1">
      <alignment horizontal="left" vertical="top" wrapText="1"/>
    </xf>
    <xf numFmtId="0" fontId="11"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xf numFmtId="0" fontId="17" fillId="0" borderId="0" xfId="0" applyFont="1"/>
    <xf numFmtId="0" fontId="13" fillId="4" borderId="4" xfId="0" applyFont="1" applyFill="1" applyBorder="1" applyAlignment="1">
      <alignment horizontal="center" vertical="top" wrapText="1"/>
    </xf>
    <xf numFmtId="0" fontId="12" fillId="0" borderId="0" xfId="0" applyFont="1" applyAlignment="1">
      <alignment vertical="center"/>
    </xf>
    <xf numFmtId="0" fontId="13" fillId="5" borderId="5" xfId="0" applyFont="1" applyFill="1" applyBorder="1" applyAlignment="1">
      <alignment horizontal="center" vertical="top" wrapText="1"/>
    </xf>
    <xf numFmtId="1" fontId="13" fillId="3" borderId="5" xfId="0" applyNumberFormat="1" applyFont="1" applyFill="1" applyBorder="1" applyAlignment="1">
      <alignment horizontal="center" vertical="top" wrapText="1"/>
    </xf>
    <xf numFmtId="0" fontId="12" fillId="0" borderId="1" xfId="0" applyFont="1" applyBorder="1" applyAlignment="1">
      <alignment vertical="center"/>
    </xf>
    <xf numFmtId="0" fontId="13" fillId="0" borderId="0" xfId="0" applyFont="1" applyAlignment="1">
      <alignment vertical="center"/>
    </xf>
    <xf numFmtId="0" fontId="14" fillId="0" borderId="0" xfId="1" applyFont="1" applyAlignment="1">
      <alignment vertical="center"/>
    </xf>
    <xf numFmtId="0" fontId="14" fillId="0" borderId="0" xfId="1" applyFont="1" applyAlignment="1">
      <alignment vertical="top"/>
    </xf>
    <xf numFmtId="0" fontId="17" fillId="0" borderId="0" xfId="0" applyFont="1" applyAlignment="1">
      <alignment vertical="top"/>
    </xf>
    <xf numFmtId="0" fontId="12" fillId="0" borderId="0" xfId="0" quotePrefix="1" applyFont="1" applyAlignment="1">
      <alignment vertical="center"/>
    </xf>
    <xf numFmtId="0" fontId="13" fillId="7" borderId="0" xfId="0" applyFont="1" applyFill="1" applyAlignment="1">
      <alignment horizontal="center" vertical="top" wrapText="1"/>
    </xf>
    <xf numFmtId="0" fontId="19" fillId="0" borderId="0" xfId="0" applyFont="1" applyAlignment="1">
      <alignment horizontal="center" vertical="top" wrapText="1"/>
    </xf>
    <xf numFmtId="0" fontId="12" fillId="8" borderId="0" xfId="0" applyFont="1" applyFill="1" applyAlignment="1">
      <alignment horizontal="center" vertical="top" wrapText="1"/>
    </xf>
    <xf numFmtId="1" fontId="12" fillId="0" borderId="0" xfId="0" quotePrefix="1" applyNumberFormat="1" applyFont="1" applyAlignment="1">
      <alignment horizontal="center" vertical="top" wrapText="1"/>
    </xf>
    <xf numFmtId="0" fontId="12" fillId="8" borderId="1" xfId="0" applyFont="1" applyFill="1" applyBorder="1" applyAlignment="1">
      <alignment horizontal="left" vertical="top" wrapText="1"/>
    </xf>
    <xf numFmtId="0" fontId="9" fillId="4" borderId="3" xfId="0" applyFont="1" applyFill="1" applyBorder="1" applyAlignment="1">
      <alignment horizontal="left" vertical="top" wrapText="1"/>
    </xf>
    <xf numFmtId="0" fontId="12" fillId="8" borderId="6" xfId="0" applyFont="1" applyFill="1" applyBorder="1" applyAlignment="1">
      <alignment horizontal="left" vertical="top" wrapText="1"/>
    </xf>
    <xf numFmtId="0" fontId="12" fillId="9" borderId="7" xfId="0" applyFont="1" applyFill="1" applyBorder="1" applyAlignment="1">
      <alignment horizontal="center" vertical="top" wrapText="1"/>
    </xf>
    <xf numFmtId="0" fontId="12" fillId="0" borderId="1" xfId="0" applyFont="1" applyBorder="1" applyAlignment="1">
      <alignment horizontal="left" vertical="top" wrapText="1"/>
    </xf>
    <xf numFmtId="0" fontId="0" fillId="10" borderId="0" xfId="0" applyFill="1"/>
    <xf numFmtId="0" fontId="12" fillId="0" borderId="3" xfId="0" applyFont="1" applyBorder="1" applyAlignment="1">
      <alignment horizontal="center" vertical="top" wrapText="1"/>
    </xf>
    <xf numFmtId="0" fontId="13" fillId="0" borderId="0" xfId="0" applyFont="1" applyAlignment="1">
      <alignment horizontal="center" vertical="top" wrapText="1"/>
    </xf>
    <xf numFmtId="0" fontId="14" fillId="0" borderId="0" xfId="1" applyFont="1" applyFill="1" applyAlignment="1" applyProtection="1">
      <alignment horizontal="center" vertical="top" wrapText="1"/>
    </xf>
    <xf numFmtId="0" fontId="12" fillId="0" borderId="0" xfId="0" applyFont="1" applyAlignment="1">
      <alignment horizontal="left" vertical="top" wrapText="1"/>
    </xf>
    <xf numFmtId="2" fontId="12" fillId="0" borderId="0" xfId="0" applyNumberFormat="1" applyFont="1" applyAlignment="1">
      <alignment horizontal="center" vertical="top" wrapText="1"/>
    </xf>
    <xf numFmtId="0" fontId="12" fillId="2" borderId="0" xfId="0" applyFont="1" applyFill="1" applyAlignment="1">
      <alignment horizontal="center" vertical="top" wrapText="1"/>
    </xf>
    <xf numFmtId="0" fontId="12" fillId="0" borderId="0" xfId="0" applyFont="1" applyAlignment="1">
      <alignment horizontal="center" vertical="top"/>
    </xf>
    <xf numFmtId="0" fontId="16" fillId="0" borderId="0" xfId="0" applyFont="1" applyAlignment="1">
      <alignment horizontal="center" vertical="top" wrapText="1"/>
    </xf>
    <xf numFmtId="0" fontId="13" fillId="7" borderId="2" xfId="0" applyFont="1" applyFill="1" applyBorder="1" applyAlignment="1">
      <alignment horizontal="center" vertical="top" wrapText="1"/>
    </xf>
    <xf numFmtId="0" fontId="0" fillId="6" borderId="0" xfId="0" applyFill="1" applyAlignment="1">
      <alignment vertical="top"/>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24" fillId="0" borderId="0" xfId="0" applyFont="1" applyAlignment="1">
      <alignment vertical="top"/>
    </xf>
    <xf numFmtId="0" fontId="4" fillId="6" borderId="0" xfId="0" applyFont="1" applyFill="1" applyAlignment="1">
      <alignment vertical="top"/>
    </xf>
    <xf numFmtId="0" fontId="5" fillId="6" borderId="0" xfId="0" applyFont="1" applyFill="1"/>
    <xf numFmtId="0" fontId="3" fillId="6" borderId="0" xfId="0" applyFont="1" applyFill="1" applyAlignment="1">
      <alignment vertical="top"/>
    </xf>
    <xf numFmtId="11" fontId="0" fillId="6" borderId="0" xfId="0" applyNumberFormat="1" applyFill="1" applyAlignment="1">
      <alignment vertical="top"/>
    </xf>
    <xf numFmtId="0" fontId="0" fillId="6" borderId="0" xfId="0" applyFill="1" applyAlignment="1">
      <alignment horizontal="left" vertical="top"/>
    </xf>
    <xf numFmtId="0" fontId="6" fillId="6" borderId="0" xfId="0" applyFont="1" applyFill="1" applyAlignment="1">
      <alignment vertical="top"/>
    </xf>
    <xf numFmtId="0" fontId="0" fillId="0" borderId="0" xfId="0" applyAlignment="1">
      <alignment vertical="top" wrapText="1"/>
    </xf>
    <xf numFmtId="0" fontId="25" fillId="0" borderId="0" xfId="0" applyFont="1"/>
    <xf numFmtId="14" fontId="12" fillId="0" borderId="0" xfId="0" applyNumberFormat="1" applyFont="1" applyAlignment="1">
      <alignment vertical="center"/>
    </xf>
    <xf numFmtId="0" fontId="4" fillId="6" borderId="0" xfId="0" applyFont="1" applyFill="1" applyAlignment="1">
      <alignment horizontal="center" vertical="top"/>
    </xf>
    <xf numFmtId="0" fontId="0" fillId="11" borderId="0" xfId="0" applyFill="1" applyAlignment="1" applyProtection="1">
      <alignment horizontal="left" vertical="top"/>
      <protection locked="0"/>
    </xf>
    <xf numFmtId="0" fontId="0" fillId="6" borderId="0" xfId="0" applyFill="1" applyAlignment="1">
      <alignment horizontal="left" vertical="top" wrapText="1"/>
    </xf>
    <xf numFmtId="0" fontId="0" fillId="6" borderId="0" xfId="0" applyFill="1" applyAlignment="1">
      <alignment horizontal="left" vertical="center"/>
    </xf>
    <xf numFmtId="0" fontId="4" fillId="6" borderId="0" xfId="0" applyFont="1" applyFill="1" applyAlignment="1">
      <alignment horizontal="left" vertical="center"/>
    </xf>
    <xf numFmtId="0" fontId="3" fillId="0" borderId="0" xfId="0" applyFont="1" applyAlignment="1">
      <alignment horizontal="center"/>
    </xf>
  </cellXfs>
  <cellStyles count="2">
    <cellStyle name="Lien hypertexte" xfId="1" builtinId="8"/>
    <cellStyle name="Normal" xfId="0" builtinId="0"/>
  </cellStyles>
  <dxfs count="49">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 formatCode="0"/>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 formatCode="0"/>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 formatCode="0"/>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 formatCode="0"/>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 formatCode="0"/>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1" formatCode="0"/>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rgb="FFFF0000"/>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FFFF0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auto="1"/>
        <name val="Calibri"/>
        <family val="2"/>
        <scheme val="minor"/>
      </font>
      <numFmt numFmtId="0" formatCode="General"/>
      <fill>
        <patternFill patternType="solid">
          <fgColor indexed="64"/>
          <bgColor rgb="FFFFFF00"/>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FFFF00"/>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FFFF00"/>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fill>
        <patternFill patternType="solid">
          <fgColor indexed="64"/>
          <bgColor rgb="FFFFFF00"/>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family val="2"/>
        <scheme val="minor"/>
      </font>
      <alignment horizontal="center" vertical="top" textRotation="0" wrapText="1" indent="0" justifyLastLine="0" shrinkToFit="0" readingOrder="0"/>
    </dxf>
    <dxf>
      <font>
        <b/>
        <i val="0"/>
        <strike val="0"/>
        <condense val="0"/>
        <extend val="0"/>
        <outline val="0"/>
        <shadow val="0"/>
        <u val="none"/>
        <vertAlign val="baseline"/>
        <sz val="10"/>
        <color auto="1"/>
        <name val="Calibri"/>
        <family val="2"/>
        <scheme val="minor"/>
      </font>
      <fill>
        <patternFill patternType="solid">
          <fgColor indexed="64"/>
          <bgColor theme="6"/>
        </patternFill>
      </fill>
      <alignment horizontal="center" vertical="top" textRotation="0" wrapText="1" indent="0" justifyLastLine="0" shrinkToFit="0" readingOrder="0"/>
    </dxf>
    <dxf>
      <font>
        <strike val="0"/>
        <outline val="0"/>
        <shadow val="0"/>
        <u val="none"/>
        <vertAlign val="baseline"/>
        <sz val="12"/>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2"/>
        <color auto="1"/>
        <name val="Calibri"/>
        <family val="2"/>
        <scheme val="minor"/>
      </font>
      <alignment horizontal="center" vertical="top" textRotation="0" wrapText="1"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2"/>
        <name val="Calibri"/>
        <family val="2"/>
        <scheme val="minor"/>
      </font>
      <alignment horizontal="center" vertical="top" textRotation="0" indent="0" justifyLastLine="0" shrinkToFit="0" readingOrder="0"/>
    </dxf>
    <dxf>
      <font>
        <b/>
        <i val="0"/>
        <strike val="0"/>
        <condense val="0"/>
        <extend val="0"/>
        <outline val="0"/>
        <shadow val="0"/>
        <u val="none"/>
        <vertAlign val="baseline"/>
        <sz val="12"/>
        <color auto="1"/>
        <name val="Calibri"/>
        <family val="2"/>
        <scheme val="minor"/>
      </font>
      <fill>
        <patternFill patternType="solid">
          <fgColor indexed="64"/>
          <bgColor rgb="FF00B0F0"/>
        </patternFill>
      </fill>
      <alignment horizontal="center" vertical="top" textRotation="0" wrapText="1" indent="0" justifyLastLine="0" shrinkToFit="0" readingOrder="0"/>
    </dxf>
    <dxf>
      <font>
        <b val="0"/>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strike val="0"/>
        <outline val="0"/>
        <shadow val="0"/>
        <u val="none"/>
        <vertAlign val="baseline"/>
        <sz val="10"/>
        <color auto="1"/>
        <name val="Calibri"/>
        <family val="2"/>
        <scheme val="minor"/>
      </font>
      <numFmt numFmtId="1" formatCode="0"/>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 formatCode="0"/>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 formatCode="0"/>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 formatCode="0"/>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1" formatCode="0"/>
      <fill>
        <patternFill patternType="none">
          <fgColor indexed="64"/>
          <bgColor auto="1"/>
        </patternFill>
      </fill>
      <alignment horizontal="center" vertical="top" textRotation="0" wrapText="1" indent="0" justifyLastLine="0" shrinkToFit="0" readingOrder="0"/>
      <protection locked="1" hidden="0"/>
    </dxf>
    <dxf>
      <font>
        <b val="0"/>
        <strike val="0"/>
        <outline val="0"/>
        <shadow val="0"/>
        <u val="none"/>
        <vertAlign val="baseline"/>
        <sz val="10"/>
        <color auto="1"/>
        <name val="Calibri"/>
        <family val="2"/>
        <scheme val="minor"/>
      </font>
      <numFmt numFmtId="1" formatCode="0"/>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center" vertical="top" textRotation="0" wrapText="1" indent="0" justifyLastLine="0" shrinkToFit="0" readingOrder="0"/>
      <protection locked="1" hidden="0"/>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border outline="0">
        <top style="thin">
          <color theme="4" tint="0.39997558519241921"/>
        </top>
      </border>
    </dxf>
    <dxf>
      <border outline="0">
        <left style="thin">
          <color theme="4" tint="0.39997558519241921"/>
        </left>
        <top style="thin">
          <color theme="4" tint="0.39997558519241921"/>
        </top>
        <bottom style="thin">
          <color theme="4" tint="0.39997558519241921"/>
        </bottom>
      </border>
    </dxf>
    <dxf>
      <font>
        <b val="0"/>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top" textRotation="0" wrapText="1" indent="0" justifyLastLine="0" shrinkToFit="0" readingOrder="0"/>
      <protection locked="1" hidden="0"/>
    </dxf>
    <dxf>
      <border outline="0">
        <bottom style="thin">
          <color theme="4" tint="0.39997558519241921"/>
        </bottom>
      </border>
    </dxf>
    <dxf>
      <font>
        <b/>
        <strike val="0"/>
        <outline val="0"/>
        <shadow val="0"/>
        <u val="none"/>
        <vertAlign val="baseline"/>
        <sz val="10"/>
        <color auto="1"/>
        <name val="Calibri"/>
        <family val="2"/>
        <scheme val="minor"/>
      </font>
      <numFmt numFmtId="0" formatCode="General"/>
      <alignment horizontal="center" vertical="top"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21" Type="http://schemas.openxmlformats.org/officeDocument/2006/relationships/image" Target="../media/image21.jpeg"/><Relationship Id="rId63" Type="http://schemas.openxmlformats.org/officeDocument/2006/relationships/image" Target="../media/image63.jpeg"/><Relationship Id="rId159" Type="http://schemas.openxmlformats.org/officeDocument/2006/relationships/image" Target="../media/image159.jpeg"/><Relationship Id="rId170" Type="http://schemas.openxmlformats.org/officeDocument/2006/relationships/image" Target="../media/image170.jpeg"/><Relationship Id="rId226" Type="http://schemas.openxmlformats.org/officeDocument/2006/relationships/image" Target="../media/image226.jpeg"/><Relationship Id="rId268" Type="http://schemas.openxmlformats.org/officeDocument/2006/relationships/image" Target="../media/image268.jpeg"/><Relationship Id="rId32" Type="http://schemas.openxmlformats.org/officeDocument/2006/relationships/image" Target="../media/image32.jpeg"/><Relationship Id="rId74" Type="http://schemas.openxmlformats.org/officeDocument/2006/relationships/image" Target="../media/image74.jpeg"/><Relationship Id="rId128" Type="http://schemas.openxmlformats.org/officeDocument/2006/relationships/image" Target="../media/image128.jpeg"/><Relationship Id="rId5" Type="http://schemas.openxmlformats.org/officeDocument/2006/relationships/image" Target="../media/image5.jpeg"/><Relationship Id="rId181" Type="http://schemas.openxmlformats.org/officeDocument/2006/relationships/image" Target="../media/image181.jpeg"/><Relationship Id="rId237" Type="http://schemas.openxmlformats.org/officeDocument/2006/relationships/image" Target="../media/image237.jpeg"/><Relationship Id="rId279" Type="http://schemas.openxmlformats.org/officeDocument/2006/relationships/image" Target="../media/image279.jpeg"/><Relationship Id="rId43" Type="http://schemas.openxmlformats.org/officeDocument/2006/relationships/image" Target="../media/image43.jpeg"/><Relationship Id="rId139" Type="http://schemas.openxmlformats.org/officeDocument/2006/relationships/image" Target="../media/image139.jpeg"/><Relationship Id="rId290" Type="http://schemas.openxmlformats.org/officeDocument/2006/relationships/image" Target="../media/image290.jpeg"/><Relationship Id="rId304" Type="http://schemas.openxmlformats.org/officeDocument/2006/relationships/image" Target="../media/image304.jpeg"/><Relationship Id="rId85" Type="http://schemas.openxmlformats.org/officeDocument/2006/relationships/image" Target="../media/image85.jpeg"/><Relationship Id="rId150" Type="http://schemas.openxmlformats.org/officeDocument/2006/relationships/image" Target="../media/image150.jpeg"/><Relationship Id="rId192" Type="http://schemas.openxmlformats.org/officeDocument/2006/relationships/image" Target="../media/image192.jpeg"/><Relationship Id="rId206" Type="http://schemas.openxmlformats.org/officeDocument/2006/relationships/image" Target="../media/image206.jpeg"/><Relationship Id="rId248" Type="http://schemas.openxmlformats.org/officeDocument/2006/relationships/image" Target="../media/image248.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54" Type="http://schemas.openxmlformats.org/officeDocument/2006/relationships/image" Target="../media/image54.jpeg"/><Relationship Id="rId96" Type="http://schemas.openxmlformats.org/officeDocument/2006/relationships/image" Target="../media/image96.jpeg"/><Relationship Id="rId161" Type="http://schemas.openxmlformats.org/officeDocument/2006/relationships/image" Target="../media/image161.jpeg"/><Relationship Id="rId217" Type="http://schemas.openxmlformats.org/officeDocument/2006/relationships/image" Target="../media/image217.jpeg"/><Relationship Id="rId259" Type="http://schemas.openxmlformats.org/officeDocument/2006/relationships/image" Target="../media/image259.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65" Type="http://schemas.openxmlformats.org/officeDocument/2006/relationships/image" Target="../media/image65.jpeg"/><Relationship Id="rId130" Type="http://schemas.openxmlformats.org/officeDocument/2006/relationships/image" Target="../media/image130.jpeg"/><Relationship Id="rId172" Type="http://schemas.openxmlformats.org/officeDocument/2006/relationships/image" Target="../media/image172.jpeg"/><Relationship Id="rId228" Type="http://schemas.openxmlformats.org/officeDocument/2006/relationships/image" Target="../media/image228.jpeg"/><Relationship Id="rId281" Type="http://schemas.openxmlformats.org/officeDocument/2006/relationships/image" Target="../media/image281.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jpeg"/><Relationship Id="rId239" Type="http://schemas.openxmlformats.org/officeDocument/2006/relationships/image" Target="../media/image239.jpeg"/><Relationship Id="rId250" Type="http://schemas.openxmlformats.org/officeDocument/2006/relationships/image" Target="../media/image250.jpeg"/><Relationship Id="rId271" Type="http://schemas.openxmlformats.org/officeDocument/2006/relationships/image" Target="../media/image271.jpeg"/><Relationship Id="rId292" Type="http://schemas.openxmlformats.org/officeDocument/2006/relationships/image" Target="../media/image292.jpeg"/><Relationship Id="rId306" Type="http://schemas.openxmlformats.org/officeDocument/2006/relationships/image" Target="../media/image306.jpe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jpe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17" Type="http://schemas.openxmlformats.org/officeDocument/2006/relationships/image" Target="../media/image317.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272" Type="http://schemas.openxmlformats.org/officeDocument/2006/relationships/image" Target="../media/image272.jpeg"/><Relationship Id="rId293" Type="http://schemas.openxmlformats.org/officeDocument/2006/relationships/image" Target="../media/image293.jpeg"/><Relationship Id="rId307" Type="http://schemas.openxmlformats.org/officeDocument/2006/relationships/image" Target="../media/image307.jpe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jpe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262" Type="http://schemas.openxmlformats.org/officeDocument/2006/relationships/image" Target="../media/image262.jpeg"/><Relationship Id="rId283" Type="http://schemas.openxmlformats.org/officeDocument/2006/relationships/image" Target="../media/image283.jpeg"/><Relationship Id="rId318" Type="http://schemas.openxmlformats.org/officeDocument/2006/relationships/image" Target="../media/image318.jpeg"/><Relationship Id="rId78" Type="http://schemas.openxmlformats.org/officeDocument/2006/relationships/image" Target="../media/image78.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143" Type="http://schemas.openxmlformats.org/officeDocument/2006/relationships/image" Target="../media/image143.jpeg"/><Relationship Id="rId164" Type="http://schemas.openxmlformats.org/officeDocument/2006/relationships/image" Target="../media/image164.jpeg"/><Relationship Id="rId185" Type="http://schemas.openxmlformats.org/officeDocument/2006/relationships/image" Target="../media/image185.jpeg"/><Relationship Id="rId9" Type="http://schemas.openxmlformats.org/officeDocument/2006/relationships/image" Target="../media/image9.jpeg"/><Relationship Id="rId210" Type="http://schemas.openxmlformats.org/officeDocument/2006/relationships/image" Target="../media/image210.jpeg"/><Relationship Id="rId26" Type="http://schemas.openxmlformats.org/officeDocument/2006/relationships/image" Target="../media/image26.jpe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jpeg"/><Relationship Id="rId294" Type="http://schemas.openxmlformats.org/officeDocument/2006/relationships/image" Target="../media/image294.jpeg"/><Relationship Id="rId308" Type="http://schemas.openxmlformats.org/officeDocument/2006/relationships/image" Target="../media/image308.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jpeg"/><Relationship Id="rId154" Type="http://schemas.openxmlformats.org/officeDocument/2006/relationships/image" Target="../media/image154.jpe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284" Type="http://schemas.openxmlformats.org/officeDocument/2006/relationships/image" Target="../media/image284.jpeg"/><Relationship Id="rId319" Type="http://schemas.openxmlformats.org/officeDocument/2006/relationships/image" Target="../media/image319.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jpeg"/><Relationship Id="rId211" Type="http://schemas.openxmlformats.org/officeDocument/2006/relationships/image" Target="../media/image211.jpeg"/><Relationship Id="rId232" Type="http://schemas.openxmlformats.org/officeDocument/2006/relationships/image" Target="../media/image232.jpeg"/><Relationship Id="rId253" Type="http://schemas.openxmlformats.org/officeDocument/2006/relationships/image" Target="../media/image253.jpeg"/><Relationship Id="rId274" Type="http://schemas.openxmlformats.org/officeDocument/2006/relationships/image" Target="../media/image274.jpeg"/><Relationship Id="rId295" Type="http://schemas.openxmlformats.org/officeDocument/2006/relationships/image" Target="../media/image295.jpeg"/><Relationship Id="rId309" Type="http://schemas.openxmlformats.org/officeDocument/2006/relationships/image" Target="../media/image309.jpe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eg"/><Relationship Id="rId113" Type="http://schemas.openxmlformats.org/officeDocument/2006/relationships/image" Target="../media/image113.jpeg"/><Relationship Id="rId134" Type="http://schemas.openxmlformats.org/officeDocument/2006/relationships/image" Target="../media/image134.jpeg"/><Relationship Id="rId320" Type="http://schemas.openxmlformats.org/officeDocument/2006/relationships/image" Target="../media/image320.jpe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jpeg"/><Relationship Id="rId222" Type="http://schemas.openxmlformats.org/officeDocument/2006/relationships/image" Target="../media/image222.jpeg"/><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310" Type="http://schemas.openxmlformats.org/officeDocument/2006/relationships/image" Target="../media/image310.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tiff"/><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jpe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296" Type="http://schemas.openxmlformats.org/officeDocument/2006/relationships/image" Target="../media/image296.jpeg"/><Relationship Id="rId300" Type="http://schemas.openxmlformats.org/officeDocument/2006/relationships/image" Target="../media/image300.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321" Type="http://schemas.openxmlformats.org/officeDocument/2006/relationships/image" Target="../media/image321.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286" Type="http://schemas.openxmlformats.org/officeDocument/2006/relationships/image" Target="../media/image286.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tiff"/><Relationship Id="rId167" Type="http://schemas.openxmlformats.org/officeDocument/2006/relationships/image" Target="../media/image167.jpeg"/><Relationship Id="rId188" Type="http://schemas.openxmlformats.org/officeDocument/2006/relationships/image" Target="../media/image188.jpeg"/><Relationship Id="rId311" Type="http://schemas.openxmlformats.org/officeDocument/2006/relationships/image" Target="../media/image311.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276" Type="http://schemas.openxmlformats.org/officeDocument/2006/relationships/image" Target="../media/image276.jpeg"/><Relationship Id="rId297" Type="http://schemas.openxmlformats.org/officeDocument/2006/relationships/image" Target="../media/image297.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tiff"/><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7.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tiff"/><Relationship Id="rId168" Type="http://schemas.openxmlformats.org/officeDocument/2006/relationships/image" Target="../media/image168.jpeg"/><Relationship Id="rId312" Type="http://schemas.openxmlformats.org/officeDocument/2006/relationships/image" Target="../media/image312.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g"/><Relationship Id="rId323" Type="http://schemas.openxmlformats.org/officeDocument/2006/relationships/image" Target="../media/image323.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4" Type="http://schemas.openxmlformats.org/officeDocument/2006/relationships/image" Target="../media/image4.tiff"/><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303" Type="http://schemas.openxmlformats.org/officeDocument/2006/relationships/image" Target="../media/image303.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107" Type="http://schemas.openxmlformats.org/officeDocument/2006/relationships/image" Target="../media/image107.jpeg"/><Relationship Id="rId289" Type="http://schemas.openxmlformats.org/officeDocument/2006/relationships/image" Target="../media/image289.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tiff"/><Relationship Id="rId314" Type="http://schemas.openxmlformats.org/officeDocument/2006/relationships/image" Target="../media/image314.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258" Type="http://schemas.openxmlformats.org/officeDocument/2006/relationships/image" Target="../media/image258.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6" Type="http://schemas.openxmlformats.org/officeDocument/2006/relationships/image" Target="../media/image6.jpeg"/><Relationship Id="rId238" Type="http://schemas.openxmlformats.org/officeDocument/2006/relationships/image" Target="../media/image238.jpeg"/><Relationship Id="rId291" Type="http://schemas.openxmlformats.org/officeDocument/2006/relationships/image" Target="../media/image291.jpeg"/><Relationship Id="rId305" Type="http://schemas.openxmlformats.org/officeDocument/2006/relationships/image" Target="../media/image305.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25.emf"/></Relationships>
</file>

<file path=xl/drawings/_rels/drawing3.xml.rels><?xml version="1.0" encoding="UTF-8" standalone="yes"?>
<Relationships xmlns="http://schemas.openxmlformats.org/package/2006/relationships"><Relationship Id="rId2" Type="http://schemas.openxmlformats.org/officeDocument/2006/relationships/image" Target="../media/image328.png"/><Relationship Id="rId1" Type="http://schemas.openxmlformats.org/officeDocument/2006/relationships/image" Target="../media/image32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2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26.emf"/></Relationships>
</file>

<file path=xl/drawings/drawing1.xml><?xml version="1.0" encoding="utf-8"?>
<xdr:wsDr xmlns:xdr="http://schemas.openxmlformats.org/drawingml/2006/spreadsheetDrawing" xmlns:a="http://schemas.openxmlformats.org/drawingml/2006/main">
  <xdr:twoCellAnchor>
    <xdr:from>
      <xdr:col>1</xdr:col>
      <xdr:colOff>25400</xdr:colOff>
      <xdr:row>5</xdr:row>
      <xdr:rowOff>266640</xdr:rowOff>
    </xdr:from>
    <xdr:to>
      <xdr:col>1</xdr:col>
      <xdr:colOff>1203325</xdr:colOff>
      <xdr:row>5</xdr:row>
      <xdr:rowOff>704911</xdr:rowOff>
    </xdr:to>
    <xdr:pic>
      <xdr:nvPicPr>
        <xdr:cNvPr id="6" name="1986-0003">
          <a:extLst>
            <a:ext uri="{FF2B5EF4-FFF2-40B4-BE49-F238E27FC236}">
              <a16:creationId xmlns:a16="http://schemas.microsoft.com/office/drawing/2014/main" id="{78683594-428E-C800-01E0-54733B9E971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775" y="3505140"/>
          <a:ext cx="1177925" cy="438271"/>
        </a:xfrm>
        <a:prstGeom prst="rect">
          <a:avLst/>
        </a:prstGeom>
      </xdr:spPr>
    </xdr:pic>
    <xdr:clientData/>
  </xdr:twoCellAnchor>
  <xdr:twoCellAnchor>
    <xdr:from>
      <xdr:col>1</xdr:col>
      <xdr:colOff>25400</xdr:colOff>
      <xdr:row>7</xdr:row>
      <xdr:rowOff>79138</xdr:rowOff>
    </xdr:from>
    <xdr:to>
      <xdr:col>1</xdr:col>
      <xdr:colOff>1203325</xdr:colOff>
      <xdr:row>7</xdr:row>
      <xdr:rowOff>892412</xdr:rowOff>
    </xdr:to>
    <xdr:pic>
      <xdr:nvPicPr>
        <xdr:cNvPr id="11" name="1986-0005">
          <a:extLst>
            <a:ext uri="{FF2B5EF4-FFF2-40B4-BE49-F238E27FC236}">
              <a16:creationId xmlns:a16="http://schemas.microsoft.com/office/drawing/2014/main" id="{7756BA8C-20DA-4A0D-A534-2F6BAE15D67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0775" y="5260738"/>
          <a:ext cx="1177925" cy="813274"/>
        </a:xfrm>
        <a:prstGeom prst="rect">
          <a:avLst/>
        </a:prstGeom>
      </xdr:spPr>
    </xdr:pic>
    <xdr:clientData/>
  </xdr:twoCellAnchor>
  <xdr:twoCellAnchor>
    <xdr:from>
      <xdr:col>1</xdr:col>
      <xdr:colOff>25400</xdr:colOff>
      <xdr:row>8</xdr:row>
      <xdr:rowOff>229829</xdr:rowOff>
    </xdr:from>
    <xdr:to>
      <xdr:col>1</xdr:col>
      <xdr:colOff>1203325</xdr:colOff>
      <xdr:row>8</xdr:row>
      <xdr:rowOff>741720</xdr:rowOff>
    </xdr:to>
    <xdr:pic>
      <xdr:nvPicPr>
        <xdr:cNvPr id="16" name="1986-0006">
          <a:extLst>
            <a:ext uri="{FF2B5EF4-FFF2-40B4-BE49-F238E27FC236}">
              <a16:creationId xmlns:a16="http://schemas.microsoft.com/office/drawing/2014/main" id="{A36872B8-E555-C84C-E65A-96B85D97727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0775" y="6382979"/>
          <a:ext cx="1177925" cy="511891"/>
        </a:xfrm>
        <a:prstGeom prst="rect">
          <a:avLst/>
        </a:prstGeom>
      </xdr:spPr>
    </xdr:pic>
    <xdr:clientData/>
  </xdr:twoCellAnchor>
  <xdr:twoCellAnchor>
    <xdr:from>
      <xdr:col>1</xdr:col>
      <xdr:colOff>314733</xdr:colOff>
      <xdr:row>9</xdr:row>
      <xdr:rowOff>25400</xdr:rowOff>
    </xdr:from>
    <xdr:to>
      <xdr:col>1</xdr:col>
      <xdr:colOff>913992</xdr:colOff>
      <xdr:row>9</xdr:row>
      <xdr:rowOff>946150</xdr:rowOff>
    </xdr:to>
    <xdr:pic>
      <xdr:nvPicPr>
        <xdr:cNvPr id="21" name="1986-0007">
          <a:extLst>
            <a:ext uri="{FF2B5EF4-FFF2-40B4-BE49-F238E27FC236}">
              <a16:creationId xmlns:a16="http://schemas.microsoft.com/office/drawing/2014/main" id="{FBB8FD59-6220-B32D-3C99-BBDC93392F3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0108" y="7150100"/>
          <a:ext cx="599259" cy="920750"/>
        </a:xfrm>
        <a:prstGeom prst="rect">
          <a:avLst/>
        </a:prstGeom>
      </xdr:spPr>
    </xdr:pic>
    <xdr:clientData/>
  </xdr:twoCellAnchor>
  <xdr:twoCellAnchor>
    <xdr:from>
      <xdr:col>1</xdr:col>
      <xdr:colOff>25400</xdr:colOff>
      <xdr:row>10</xdr:row>
      <xdr:rowOff>151608</xdr:rowOff>
    </xdr:from>
    <xdr:to>
      <xdr:col>1</xdr:col>
      <xdr:colOff>1203325</xdr:colOff>
      <xdr:row>10</xdr:row>
      <xdr:rowOff>819942</xdr:rowOff>
    </xdr:to>
    <xdr:pic>
      <xdr:nvPicPr>
        <xdr:cNvPr id="30" name="1986-0009">
          <a:extLst>
            <a:ext uri="{FF2B5EF4-FFF2-40B4-BE49-F238E27FC236}">
              <a16:creationId xmlns:a16="http://schemas.microsoft.com/office/drawing/2014/main" id="{5E8C5AE9-FA4D-8DAD-9DD9-26D9A8A35843}"/>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0775" y="9219408"/>
          <a:ext cx="1177925" cy="668334"/>
        </a:xfrm>
        <a:prstGeom prst="rect">
          <a:avLst/>
        </a:prstGeom>
      </xdr:spPr>
    </xdr:pic>
    <xdr:clientData/>
  </xdr:twoCellAnchor>
  <xdr:twoCellAnchor>
    <xdr:from>
      <xdr:col>1</xdr:col>
      <xdr:colOff>139001</xdr:colOff>
      <xdr:row>11</xdr:row>
      <xdr:rowOff>25400</xdr:rowOff>
    </xdr:from>
    <xdr:to>
      <xdr:col>1</xdr:col>
      <xdr:colOff>1089723</xdr:colOff>
      <xdr:row>11</xdr:row>
      <xdr:rowOff>946150</xdr:rowOff>
    </xdr:to>
    <xdr:pic>
      <xdr:nvPicPr>
        <xdr:cNvPr id="38" name="1986-0017">
          <a:extLst>
            <a:ext uri="{FF2B5EF4-FFF2-40B4-BE49-F238E27FC236}">
              <a16:creationId xmlns:a16="http://schemas.microsoft.com/office/drawing/2014/main" id="{15770E4D-56E9-E2DD-3E89-851F16366D65}"/>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34376" y="12007850"/>
          <a:ext cx="950722" cy="920750"/>
        </a:xfrm>
        <a:prstGeom prst="rect">
          <a:avLst/>
        </a:prstGeom>
      </xdr:spPr>
    </xdr:pic>
    <xdr:clientData/>
  </xdr:twoCellAnchor>
  <xdr:twoCellAnchor>
    <xdr:from>
      <xdr:col>1</xdr:col>
      <xdr:colOff>25400</xdr:colOff>
      <xdr:row>15</xdr:row>
      <xdr:rowOff>95242</xdr:rowOff>
    </xdr:from>
    <xdr:to>
      <xdr:col>1</xdr:col>
      <xdr:colOff>1203325</xdr:colOff>
      <xdr:row>15</xdr:row>
      <xdr:rowOff>876307</xdr:rowOff>
    </xdr:to>
    <xdr:pic>
      <xdr:nvPicPr>
        <xdr:cNvPr id="48" name="1986-0225">
          <a:extLst>
            <a:ext uri="{FF2B5EF4-FFF2-40B4-BE49-F238E27FC236}">
              <a16:creationId xmlns:a16="http://schemas.microsoft.com/office/drawing/2014/main" id="{92B46B30-629D-EE67-ADCD-1D390B620577}"/>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20775" y="19040467"/>
          <a:ext cx="1177925" cy="781065"/>
        </a:xfrm>
        <a:prstGeom prst="rect">
          <a:avLst/>
        </a:prstGeom>
      </xdr:spPr>
    </xdr:pic>
    <xdr:clientData/>
  </xdr:twoCellAnchor>
  <xdr:twoCellAnchor>
    <xdr:from>
      <xdr:col>1</xdr:col>
      <xdr:colOff>407554</xdr:colOff>
      <xdr:row>18</xdr:row>
      <xdr:rowOff>25402</xdr:rowOff>
    </xdr:from>
    <xdr:to>
      <xdr:col>1</xdr:col>
      <xdr:colOff>821172</xdr:colOff>
      <xdr:row>18</xdr:row>
      <xdr:rowOff>946152</xdr:rowOff>
    </xdr:to>
    <xdr:pic>
      <xdr:nvPicPr>
        <xdr:cNvPr id="52" name="1986-0228">
          <a:extLst>
            <a:ext uri="{FF2B5EF4-FFF2-40B4-BE49-F238E27FC236}">
              <a16:creationId xmlns:a16="http://schemas.microsoft.com/office/drawing/2014/main" id="{C93712A1-FBE1-0A52-550C-EC1612AD8BCC}"/>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02929" y="21885277"/>
          <a:ext cx="413618" cy="920750"/>
        </a:xfrm>
        <a:prstGeom prst="rect">
          <a:avLst/>
        </a:prstGeom>
      </xdr:spPr>
    </xdr:pic>
    <xdr:clientData/>
  </xdr:twoCellAnchor>
  <xdr:twoCellAnchor>
    <xdr:from>
      <xdr:col>1</xdr:col>
      <xdr:colOff>443520</xdr:colOff>
      <xdr:row>19</xdr:row>
      <xdr:rowOff>25398</xdr:rowOff>
    </xdr:from>
    <xdr:to>
      <xdr:col>1</xdr:col>
      <xdr:colOff>785205</xdr:colOff>
      <xdr:row>19</xdr:row>
      <xdr:rowOff>946148</xdr:rowOff>
    </xdr:to>
    <xdr:pic>
      <xdr:nvPicPr>
        <xdr:cNvPr id="56" name="1986-0229">
          <a:extLst>
            <a:ext uri="{FF2B5EF4-FFF2-40B4-BE49-F238E27FC236}">
              <a16:creationId xmlns:a16="http://schemas.microsoft.com/office/drawing/2014/main" id="{013E138A-E5E5-2C99-F1C3-25293720D6D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538895" y="22856823"/>
          <a:ext cx="341685" cy="920750"/>
        </a:xfrm>
        <a:prstGeom prst="rect">
          <a:avLst/>
        </a:prstGeom>
      </xdr:spPr>
    </xdr:pic>
    <xdr:clientData/>
  </xdr:twoCellAnchor>
  <xdr:twoCellAnchor>
    <xdr:from>
      <xdr:col>1</xdr:col>
      <xdr:colOff>25400</xdr:colOff>
      <xdr:row>21</xdr:row>
      <xdr:rowOff>220052</xdr:rowOff>
    </xdr:from>
    <xdr:to>
      <xdr:col>1</xdr:col>
      <xdr:colOff>1203325</xdr:colOff>
      <xdr:row>21</xdr:row>
      <xdr:rowOff>751499</xdr:rowOff>
    </xdr:to>
    <xdr:pic>
      <xdr:nvPicPr>
        <xdr:cNvPr id="60" name="1986-0231">
          <a:extLst>
            <a:ext uri="{FF2B5EF4-FFF2-40B4-BE49-F238E27FC236}">
              <a16:creationId xmlns:a16="http://schemas.microsoft.com/office/drawing/2014/main" id="{A9D0AC47-D3B3-79B6-D9CA-07B3526A60BC}"/>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20775" y="24994577"/>
          <a:ext cx="1177925" cy="531447"/>
        </a:xfrm>
        <a:prstGeom prst="rect">
          <a:avLst/>
        </a:prstGeom>
      </xdr:spPr>
    </xdr:pic>
    <xdr:clientData/>
  </xdr:twoCellAnchor>
  <xdr:twoCellAnchor>
    <xdr:from>
      <xdr:col>1</xdr:col>
      <xdr:colOff>377431</xdr:colOff>
      <xdr:row>22</xdr:row>
      <xdr:rowOff>25402</xdr:rowOff>
    </xdr:from>
    <xdr:to>
      <xdr:col>1</xdr:col>
      <xdr:colOff>851294</xdr:colOff>
      <xdr:row>22</xdr:row>
      <xdr:rowOff>946152</xdr:rowOff>
    </xdr:to>
    <xdr:pic>
      <xdr:nvPicPr>
        <xdr:cNvPr id="12993" name="1986-0232">
          <a:extLst>
            <a:ext uri="{FF2B5EF4-FFF2-40B4-BE49-F238E27FC236}">
              <a16:creationId xmlns:a16="http://schemas.microsoft.com/office/drawing/2014/main" id="{882E403C-5870-6BA0-BC65-1185444C46DC}"/>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72806" y="25771477"/>
          <a:ext cx="473863" cy="920750"/>
        </a:xfrm>
        <a:prstGeom prst="rect">
          <a:avLst/>
        </a:prstGeom>
      </xdr:spPr>
    </xdr:pic>
    <xdr:clientData/>
  </xdr:twoCellAnchor>
  <xdr:twoCellAnchor>
    <xdr:from>
      <xdr:col>1</xdr:col>
      <xdr:colOff>277624</xdr:colOff>
      <xdr:row>23</xdr:row>
      <xdr:rowOff>25400</xdr:rowOff>
    </xdr:from>
    <xdr:to>
      <xdr:col>1</xdr:col>
      <xdr:colOff>951102</xdr:colOff>
      <xdr:row>23</xdr:row>
      <xdr:rowOff>946150</xdr:rowOff>
    </xdr:to>
    <xdr:pic>
      <xdr:nvPicPr>
        <xdr:cNvPr id="12998" name="1986-0233">
          <a:extLst>
            <a:ext uri="{FF2B5EF4-FFF2-40B4-BE49-F238E27FC236}">
              <a16:creationId xmlns:a16="http://schemas.microsoft.com/office/drawing/2014/main" id="{1F9D9905-E778-2AC6-583B-7AB67D4A0135}"/>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72999" y="26743025"/>
          <a:ext cx="673478" cy="920750"/>
        </a:xfrm>
        <a:prstGeom prst="rect">
          <a:avLst/>
        </a:prstGeom>
      </xdr:spPr>
    </xdr:pic>
    <xdr:clientData/>
  </xdr:twoCellAnchor>
  <xdr:twoCellAnchor>
    <xdr:from>
      <xdr:col>1</xdr:col>
      <xdr:colOff>25400</xdr:colOff>
      <xdr:row>25</xdr:row>
      <xdr:rowOff>409854</xdr:rowOff>
    </xdr:from>
    <xdr:to>
      <xdr:col>1</xdr:col>
      <xdr:colOff>1203325</xdr:colOff>
      <xdr:row>25</xdr:row>
      <xdr:rowOff>561696</xdr:rowOff>
    </xdr:to>
    <xdr:pic>
      <xdr:nvPicPr>
        <xdr:cNvPr id="13003" name="1986-0235">
          <a:extLst>
            <a:ext uri="{FF2B5EF4-FFF2-40B4-BE49-F238E27FC236}">
              <a16:creationId xmlns:a16="http://schemas.microsoft.com/office/drawing/2014/main" id="{FAD6588E-E6C8-0CBE-0F69-F08F4BFAE036}"/>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20775" y="29070579"/>
          <a:ext cx="1177925" cy="151842"/>
        </a:xfrm>
        <a:prstGeom prst="rect">
          <a:avLst/>
        </a:prstGeom>
      </xdr:spPr>
    </xdr:pic>
    <xdr:clientData/>
  </xdr:twoCellAnchor>
  <xdr:twoCellAnchor>
    <xdr:from>
      <xdr:col>1</xdr:col>
      <xdr:colOff>25400</xdr:colOff>
      <xdr:row>27</xdr:row>
      <xdr:rowOff>190143</xdr:rowOff>
    </xdr:from>
    <xdr:to>
      <xdr:col>1</xdr:col>
      <xdr:colOff>1203325</xdr:colOff>
      <xdr:row>27</xdr:row>
      <xdr:rowOff>781406</xdr:rowOff>
    </xdr:to>
    <xdr:pic>
      <xdr:nvPicPr>
        <xdr:cNvPr id="13009" name="1986-0237">
          <a:extLst>
            <a:ext uri="{FF2B5EF4-FFF2-40B4-BE49-F238E27FC236}">
              <a16:creationId xmlns:a16="http://schemas.microsoft.com/office/drawing/2014/main" id="{622D2556-98C0-41D0-2408-BED8CA14C907}"/>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20775" y="30793968"/>
          <a:ext cx="1177925" cy="591263"/>
        </a:xfrm>
        <a:prstGeom prst="rect">
          <a:avLst/>
        </a:prstGeom>
      </xdr:spPr>
    </xdr:pic>
    <xdr:clientData/>
  </xdr:twoCellAnchor>
  <xdr:twoCellAnchor>
    <xdr:from>
      <xdr:col>1</xdr:col>
      <xdr:colOff>153988</xdr:colOff>
      <xdr:row>28</xdr:row>
      <xdr:rowOff>25400</xdr:rowOff>
    </xdr:from>
    <xdr:to>
      <xdr:col>1</xdr:col>
      <xdr:colOff>1074738</xdr:colOff>
      <xdr:row>28</xdr:row>
      <xdr:rowOff>946150</xdr:rowOff>
    </xdr:to>
    <xdr:pic>
      <xdr:nvPicPr>
        <xdr:cNvPr id="13014" name="1986-0238">
          <a:extLst>
            <a:ext uri="{FF2B5EF4-FFF2-40B4-BE49-F238E27FC236}">
              <a16:creationId xmlns:a16="http://schemas.microsoft.com/office/drawing/2014/main" id="{664DCA7B-B686-E154-B0D8-48DF1EB0779B}"/>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49363" y="31600775"/>
          <a:ext cx="920750" cy="920750"/>
        </a:xfrm>
        <a:prstGeom prst="rect">
          <a:avLst/>
        </a:prstGeom>
      </xdr:spPr>
    </xdr:pic>
    <xdr:clientData/>
  </xdr:twoCellAnchor>
  <xdr:twoCellAnchor>
    <xdr:from>
      <xdr:col>1</xdr:col>
      <xdr:colOff>52681</xdr:colOff>
      <xdr:row>29</xdr:row>
      <xdr:rowOff>25400</xdr:rowOff>
    </xdr:from>
    <xdr:to>
      <xdr:col>1</xdr:col>
      <xdr:colOff>1176044</xdr:colOff>
      <xdr:row>29</xdr:row>
      <xdr:rowOff>946150</xdr:rowOff>
    </xdr:to>
    <xdr:pic>
      <xdr:nvPicPr>
        <xdr:cNvPr id="13019" name="1986-0239">
          <a:extLst>
            <a:ext uri="{FF2B5EF4-FFF2-40B4-BE49-F238E27FC236}">
              <a16:creationId xmlns:a16="http://schemas.microsoft.com/office/drawing/2014/main" id="{D2E8283E-630D-724C-03F9-62A5D382762F}"/>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148056" y="32572325"/>
          <a:ext cx="1123363" cy="920750"/>
        </a:xfrm>
        <a:prstGeom prst="rect">
          <a:avLst/>
        </a:prstGeom>
      </xdr:spPr>
    </xdr:pic>
    <xdr:clientData/>
  </xdr:twoCellAnchor>
  <xdr:twoCellAnchor>
    <xdr:from>
      <xdr:col>1</xdr:col>
      <xdr:colOff>25400</xdr:colOff>
      <xdr:row>31</xdr:row>
      <xdr:rowOff>22808</xdr:rowOff>
    </xdr:from>
    <xdr:to>
      <xdr:col>1</xdr:col>
      <xdr:colOff>1203325</xdr:colOff>
      <xdr:row>31</xdr:row>
      <xdr:rowOff>948751</xdr:rowOff>
    </xdr:to>
    <xdr:pic>
      <xdr:nvPicPr>
        <xdr:cNvPr id="13025" name="1986-0241">
          <a:extLst>
            <a:ext uri="{FF2B5EF4-FFF2-40B4-BE49-F238E27FC236}">
              <a16:creationId xmlns:a16="http://schemas.microsoft.com/office/drawing/2014/main" id="{67EF376B-C41A-E6C3-05E4-9DF2F32FCD81}"/>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120775" y="34512833"/>
          <a:ext cx="1177925" cy="925943"/>
        </a:xfrm>
        <a:prstGeom prst="rect">
          <a:avLst/>
        </a:prstGeom>
      </xdr:spPr>
    </xdr:pic>
    <xdr:clientData/>
  </xdr:twoCellAnchor>
  <xdr:twoCellAnchor>
    <xdr:from>
      <xdr:col>1</xdr:col>
      <xdr:colOff>25400</xdr:colOff>
      <xdr:row>32</xdr:row>
      <xdr:rowOff>446813</xdr:rowOff>
    </xdr:from>
    <xdr:to>
      <xdr:col>1</xdr:col>
      <xdr:colOff>1203325</xdr:colOff>
      <xdr:row>32</xdr:row>
      <xdr:rowOff>524739</xdr:rowOff>
    </xdr:to>
    <xdr:pic>
      <xdr:nvPicPr>
        <xdr:cNvPr id="13030" name="1986-0242">
          <a:extLst>
            <a:ext uri="{FF2B5EF4-FFF2-40B4-BE49-F238E27FC236}">
              <a16:creationId xmlns:a16="http://schemas.microsoft.com/office/drawing/2014/main" id="{85CF5EE8-CDA5-E3AB-0271-C28A9401F508}"/>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120775" y="35908388"/>
          <a:ext cx="1177925" cy="77926"/>
        </a:xfrm>
        <a:prstGeom prst="rect">
          <a:avLst/>
        </a:prstGeom>
      </xdr:spPr>
    </xdr:pic>
    <xdr:clientData/>
  </xdr:twoCellAnchor>
  <xdr:twoCellAnchor>
    <xdr:from>
      <xdr:col>1</xdr:col>
      <xdr:colOff>25400</xdr:colOff>
      <xdr:row>33</xdr:row>
      <xdr:rowOff>259736</xdr:rowOff>
    </xdr:from>
    <xdr:to>
      <xdr:col>1</xdr:col>
      <xdr:colOff>1203325</xdr:colOff>
      <xdr:row>33</xdr:row>
      <xdr:rowOff>711811</xdr:rowOff>
    </xdr:to>
    <xdr:pic>
      <xdr:nvPicPr>
        <xdr:cNvPr id="13041" name="1986-0244">
          <a:extLst>
            <a:ext uri="{FF2B5EF4-FFF2-40B4-BE49-F238E27FC236}">
              <a16:creationId xmlns:a16="http://schemas.microsoft.com/office/drawing/2014/main" id="{98494D4D-DD56-C8B3-3C41-2BBE8E9F25BF}"/>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20775" y="37664411"/>
          <a:ext cx="1177925" cy="452075"/>
        </a:xfrm>
        <a:prstGeom prst="rect">
          <a:avLst/>
        </a:prstGeom>
      </xdr:spPr>
    </xdr:pic>
    <xdr:clientData/>
  </xdr:twoCellAnchor>
  <xdr:twoCellAnchor>
    <xdr:from>
      <xdr:col>1</xdr:col>
      <xdr:colOff>25400</xdr:colOff>
      <xdr:row>34</xdr:row>
      <xdr:rowOff>259736</xdr:rowOff>
    </xdr:from>
    <xdr:to>
      <xdr:col>1</xdr:col>
      <xdr:colOff>1203325</xdr:colOff>
      <xdr:row>34</xdr:row>
      <xdr:rowOff>711811</xdr:rowOff>
    </xdr:to>
    <xdr:pic>
      <xdr:nvPicPr>
        <xdr:cNvPr id="13046" name="1986-0245">
          <a:extLst>
            <a:ext uri="{FF2B5EF4-FFF2-40B4-BE49-F238E27FC236}">
              <a16:creationId xmlns:a16="http://schemas.microsoft.com/office/drawing/2014/main" id="{C18B8C44-2330-D32F-9C04-A3B0EA1F8F59}"/>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20775" y="38635961"/>
          <a:ext cx="1177925" cy="452075"/>
        </a:xfrm>
        <a:prstGeom prst="rect">
          <a:avLst/>
        </a:prstGeom>
      </xdr:spPr>
    </xdr:pic>
    <xdr:clientData/>
  </xdr:twoCellAnchor>
  <xdr:twoCellAnchor>
    <xdr:from>
      <xdr:col>1</xdr:col>
      <xdr:colOff>479936</xdr:colOff>
      <xdr:row>35</xdr:row>
      <xdr:rowOff>25400</xdr:rowOff>
    </xdr:from>
    <xdr:to>
      <xdr:col>1</xdr:col>
      <xdr:colOff>748788</xdr:colOff>
      <xdr:row>35</xdr:row>
      <xdr:rowOff>946150</xdr:rowOff>
    </xdr:to>
    <xdr:pic>
      <xdr:nvPicPr>
        <xdr:cNvPr id="13051" name="1986-0246">
          <a:extLst>
            <a:ext uri="{FF2B5EF4-FFF2-40B4-BE49-F238E27FC236}">
              <a16:creationId xmlns:a16="http://schemas.microsoft.com/office/drawing/2014/main" id="{9A51B6FD-7067-5257-1C99-9D50B7D3F703}"/>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575311" y="39373175"/>
          <a:ext cx="268852" cy="920750"/>
        </a:xfrm>
        <a:prstGeom prst="rect">
          <a:avLst/>
        </a:prstGeom>
      </xdr:spPr>
    </xdr:pic>
    <xdr:clientData/>
  </xdr:twoCellAnchor>
  <xdr:twoCellAnchor>
    <xdr:from>
      <xdr:col>1</xdr:col>
      <xdr:colOff>376981</xdr:colOff>
      <xdr:row>36</xdr:row>
      <xdr:rowOff>25400</xdr:rowOff>
    </xdr:from>
    <xdr:to>
      <xdr:col>1</xdr:col>
      <xdr:colOff>851743</xdr:colOff>
      <xdr:row>36</xdr:row>
      <xdr:rowOff>946150</xdr:rowOff>
    </xdr:to>
    <xdr:pic>
      <xdr:nvPicPr>
        <xdr:cNvPr id="13057" name="1986-0247">
          <a:extLst>
            <a:ext uri="{FF2B5EF4-FFF2-40B4-BE49-F238E27FC236}">
              <a16:creationId xmlns:a16="http://schemas.microsoft.com/office/drawing/2014/main" id="{362EE712-72B3-3D56-CA82-63BF45E6094C}"/>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472356" y="40344725"/>
          <a:ext cx="474762" cy="920750"/>
        </a:xfrm>
        <a:prstGeom prst="rect">
          <a:avLst/>
        </a:prstGeom>
      </xdr:spPr>
    </xdr:pic>
    <xdr:clientData/>
  </xdr:twoCellAnchor>
  <xdr:twoCellAnchor>
    <xdr:from>
      <xdr:col>1</xdr:col>
      <xdr:colOff>25400</xdr:colOff>
      <xdr:row>37</xdr:row>
      <xdr:rowOff>151030</xdr:rowOff>
    </xdr:from>
    <xdr:to>
      <xdr:col>1</xdr:col>
      <xdr:colOff>1203325</xdr:colOff>
      <xdr:row>37</xdr:row>
      <xdr:rowOff>820515</xdr:rowOff>
    </xdr:to>
    <xdr:pic>
      <xdr:nvPicPr>
        <xdr:cNvPr id="13067" name="1986-0249">
          <a:extLst>
            <a:ext uri="{FF2B5EF4-FFF2-40B4-BE49-F238E27FC236}">
              <a16:creationId xmlns:a16="http://schemas.microsoft.com/office/drawing/2014/main" id="{2E43D5D6-9C9E-C09B-9258-E8932D3E449A}"/>
            </a:ext>
          </a:extLst>
        </xdr:cNvPr>
        <xdr:cNvPicPr>
          <a:picLocks/>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20775" y="42413455"/>
          <a:ext cx="1177925" cy="669485"/>
        </a:xfrm>
        <a:prstGeom prst="rect">
          <a:avLst/>
        </a:prstGeom>
      </xdr:spPr>
    </xdr:pic>
    <xdr:clientData/>
  </xdr:twoCellAnchor>
  <xdr:twoCellAnchor>
    <xdr:from>
      <xdr:col>1</xdr:col>
      <xdr:colOff>25400</xdr:colOff>
      <xdr:row>39</xdr:row>
      <xdr:rowOff>178640</xdr:rowOff>
    </xdr:from>
    <xdr:to>
      <xdr:col>1</xdr:col>
      <xdr:colOff>1203325</xdr:colOff>
      <xdr:row>39</xdr:row>
      <xdr:rowOff>792909</xdr:rowOff>
    </xdr:to>
    <xdr:pic>
      <xdr:nvPicPr>
        <xdr:cNvPr id="13073" name="1986-0251">
          <a:extLst>
            <a:ext uri="{FF2B5EF4-FFF2-40B4-BE49-F238E27FC236}">
              <a16:creationId xmlns:a16="http://schemas.microsoft.com/office/drawing/2014/main" id="{168A509F-3FB0-ED15-A4B6-99A43234C0C2}"/>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20775" y="44384165"/>
          <a:ext cx="1177925" cy="614269"/>
        </a:xfrm>
        <a:prstGeom prst="rect">
          <a:avLst/>
        </a:prstGeom>
      </xdr:spPr>
    </xdr:pic>
    <xdr:clientData/>
  </xdr:twoCellAnchor>
  <xdr:twoCellAnchor>
    <xdr:from>
      <xdr:col>1</xdr:col>
      <xdr:colOff>25400</xdr:colOff>
      <xdr:row>40</xdr:row>
      <xdr:rowOff>749846</xdr:rowOff>
    </xdr:from>
    <xdr:to>
      <xdr:col>1</xdr:col>
      <xdr:colOff>1203325</xdr:colOff>
      <xdr:row>40</xdr:row>
      <xdr:rowOff>1517108</xdr:rowOff>
    </xdr:to>
    <xdr:pic>
      <xdr:nvPicPr>
        <xdr:cNvPr id="13078" name="1986-0252">
          <a:extLst>
            <a:ext uri="{FF2B5EF4-FFF2-40B4-BE49-F238E27FC236}">
              <a16:creationId xmlns:a16="http://schemas.microsoft.com/office/drawing/2014/main" id="{447D7BF3-8BEC-06F1-90A5-6A631464D02A}"/>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20775" y="45926921"/>
          <a:ext cx="1177925" cy="767262"/>
        </a:xfrm>
        <a:prstGeom prst="rect">
          <a:avLst/>
        </a:prstGeom>
      </xdr:spPr>
    </xdr:pic>
    <xdr:clientData/>
  </xdr:twoCellAnchor>
  <xdr:twoCellAnchor>
    <xdr:from>
      <xdr:col>1</xdr:col>
      <xdr:colOff>87449</xdr:colOff>
      <xdr:row>41</xdr:row>
      <xdr:rowOff>25400</xdr:rowOff>
    </xdr:from>
    <xdr:to>
      <xdr:col>1</xdr:col>
      <xdr:colOff>1141276</xdr:colOff>
      <xdr:row>41</xdr:row>
      <xdr:rowOff>946150</xdr:rowOff>
    </xdr:to>
    <xdr:pic>
      <xdr:nvPicPr>
        <xdr:cNvPr id="13083" name="1987-0022">
          <a:extLst>
            <a:ext uri="{FF2B5EF4-FFF2-40B4-BE49-F238E27FC236}">
              <a16:creationId xmlns:a16="http://schemas.microsoft.com/office/drawing/2014/main" id="{D3DE9E28-0BA2-CADD-5ED1-EE3BAEBB5863}"/>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182824" y="47469425"/>
          <a:ext cx="1053827" cy="920750"/>
        </a:xfrm>
        <a:prstGeom prst="rect">
          <a:avLst/>
        </a:prstGeom>
      </xdr:spPr>
    </xdr:pic>
    <xdr:clientData/>
  </xdr:twoCellAnchor>
  <xdr:twoCellAnchor>
    <xdr:from>
      <xdr:col>1</xdr:col>
      <xdr:colOff>296506</xdr:colOff>
      <xdr:row>42</xdr:row>
      <xdr:rowOff>25400</xdr:rowOff>
    </xdr:from>
    <xdr:to>
      <xdr:col>1</xdr:col>
      <xdr:colOff>932219</xdr:colOff>
      <xdr:row>42</xdr:row>
      <xdr:rowOff>946150</xdr:rowOff>
    </xdr:to>
    <xdr:pic>
      <xdr:nvPicPr>
        <xdr:cNvPr id="13094" name="1987-0024">
          <a:extLst>
            <a:ext uri="{FF2B5EF4-FFF2-40B4-BE49-F238E27FC236}">
              <a16:creationId xmlns:a16="http://schemas.microsoft.com/office/drawing/2014/main" id="{A7220BB0-E180-8033-5B98-05C483E32AC8}"/>
            </a:ext>
          </a:extLst>
        </xdr:cNvPr>
        <xdr:cNvPicPr>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391881" y="49412525"/>
          <a:ext cx="635713" cy="920750"/>
        </a:xfrm>
        <a:prstGeom prst="rect">
          <a:avLst/>
        </a:prstGeom>
      </xdr:spPr>
    </xdr:pic>
    <xdr:clientData/>
  </xdr:twoCellAnchor>
  <xdr:twoCellAnchor>
    <xdr:from>
      <xdr:col>1</xdr:col>
      <xdr:colOff>197910</xdr:colOff>
      <xdr:row>43</xdr:row>
      <xdr:rowOff>25400</xdr:rowOff>
    </xdr:from>
    <xdr:to>
      <xdr:col>1</xdr:col>
      <xdr:colOff>1030815</xdr:colOff>
      <xdr:row>43</xdr:row>
      <xdr:rowOff>946150</xdr:rowOff>
    </xdr:to>
    <xdr:pic>
      <xdr:nvPicPr>
        <xdr:cNvPr id="13099" name="1987-0025">
          <a:extLst>
            <a:ext uri="{FF2B5EF4-FFF2-40B4-BE49-F238E27FC236}">
              <a16:creationId xmlns:a16="http://schemas.microsoft.com/office/drawing/2014/main" id="{50D9FBE9-37C1-CA0C-9C8B-F22A3633E956}"/>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293285" y="50384075"/>
          <a:ext cx="832905" cy="920750"/>
        </a:xfrm>
        <a:prstGeom prst="rect">
          <a:avLst/>
        </a:prstGeom>
      </xdr:spPr>
    </xdr:pic>
    <xdr:clientData/>
  </xdr:twoCellAnchor>
  <xdr:twoCellAnchor>
    <xdr:from>
      <xdr:col>1</xdr:col>
      <xdr:colOff>25400</xdr:colOff>
      <xdr:row>44</xdr:row>
      <xdr:rowOff>139526</xdr:rowOff>
    </xdr:from>
    <xdr:to>
      <xdr:col>1</xdr:col>
      <xdr:colOff>1203325</xdr:colOff>
      <xdr:row>44</xdr:row>
      <xdr:rowOff>832017</xdr:rowOff>
    </xdr:to>
    <xdr:pic>
      <xdr:nvPicPr>
        <xdr:cNvPr id="13105" name="1987-0026">
          <a:extLst>
            <a:ext uri="{FF2B5EF4-FFF2-40B4-BE49-F238E27FC236}">
              <a16:creationId xmlns:a16="http://schemas.microsoft.com/office/drawing/2014/main" id="{F269ADC0-57DE-559A-DC94-A61423B37A7C}"/>
            </a:ext>
          </a:extLst>
        </xdr:cNvPr>
        <xdr:cNvPicPr>
          <a:picLocks/>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120775" y="51469751"/>
          <a:ext cx="1177925" cy="692491"/>
        </a:xfrm>
        <a:prstGeom prst="rect">
          <a:avLst/>
        </a:prstGeom>
      </xdr:spPr>
    </xdr:pic>
    <xdr:clientData/>
  </xdr:twoCellAnchor>
  <xdr:twoCellAnchor>
    <xdr:from>
      <xdr:col>1</xdr:col>
      <xdr:colOff>122817</xdr:colOff>
      <xdr:row>45</xdr:row>
      <xdr:rowOff>25400</xdr:rowOff>
    </xdr:from>
    <xdr:to>
      <xdr:col>1</xdr:col>
      <xdr:colOff>1105909</xdr:colOff>
      <xdr:row>45</xdr:row>
      <xdr:rowOff>946150</xdr:rowOff>
    </xdr:to>
    <xdr:pic>
      <xdr:nvPicPr>
        <xdr:cNvPr id="13110" name="1987-0027">
          <a:extLst>
            <a:ext uri="{FF2B5EF4-FFF2-40B4-BE49-F238E27FC236}">
              <a16:creationId xmlns:a16="http://schemas.microsoft.com/office/drawing/2014/main" id="{BA3C5302-1748-6DD7-02D3-DEB33F9F5346}"/>
            </a:ext>
          </a:extLst>
        </xdr:cNvPr>
        <xdr:cNvPicPr>
          <a:picLocks/>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18192" y="52327175"/>
          <a:ext cx="983092" cy="920750"/>
        </a:xfrm>
        <a:prstGeom prst="rect">
          <a:avLst/>
        </a:prstGeom>
      </xdr:spPr>
    </xdr:pic>
    <xdr:clientData/>
  </xdr:twoCellAnchor>
  <xdr:twoCellAnchor>
    <xdr:from>
      <xdr:col>1</xdr:col>
      <xdr:colOff>105433</xdr:colOff>
      <xdr:row>46</xdr:row>
      <xdr:rowOff>25400</xdr:rowOff>
    </xdr:from>
    <xdr:to>
      <xdr:col>1</xdr:col>
      <xdr:colOff>1123293</xdr:colOff>
      <xdr:row>46</xdr:row>
      <xdr:rowOff>946150</xdr:rowOff>
    </xdr:to>
    <xdr:pic>
      <xdr:nvPicPr>
        <xdr:cNvPr id="13121" name="1987-0029">
          <a:extLst>
            <a:ext uri="{FF2B5EF4-FFF2-40B4-BE49-F238E27FC236}">
              <a16:creationId xmlns:a16="http://schemas.microsoft.com/office/drawing/2014/main" id="{3CF0B1E4-D469-F91F-F497-E6B8FDF6AAF9}"/>
            </a:ext>
          </a:extLst>
        </xdr:cNvPr>
        <xdr:cNvPicPr>
          <a:picLocks/>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200808" y="54270275"/>
          <a:ext cx="1017860" cy="920750"/>
        </a:xfrm>
        <a:prstGeom prst="rect">
          <a:avLst/>
        </a:prstGeom>
      </xdr:spPr>
    </xdr:pic>
    <xdr:clientData/>
  </xdr:twoCellAnchor>
  <xdr:twoCellAnchor>
    <xdr:from>
      <xdr:col>1</xdr:col>
      <xdr:colOff>239820</xdr:colOff>
      <xdr:row>47</xdr:row>
      <xdr:rowOff>25400</xdr:rowOff>
    </xdr:from>
    <xdr:to>
      <xdr:col>1</xdr:col>
      <xdr:colOff>988905</xdr:colOff>
      <xdr:row>47</xdr:row>
      <xdr:rowOff>946150</xdr:rowOff>
    </xdr:to>
    <xdr:pic>
      <xdr:nvPicPr>
        <xdr:cNvPr id="13126" name="1987-0030">
          <a:extLst>
            <a:ext uri="{FF2B5EF4-FFF2-40B4-BE49-F238E27FC236}">
              <a16:creationId xmlns:a16="http://schemas.microsoft.com/office/drawing/2014/main" id="{67B8D407-6A56-1DC0-7C95-68E5371E5722}"/>
            </a:ext>
          </a:extLst>
        </xdr:cNvPr>
        <xdr:cNvPicPr>
          <a:picLocks/>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335195" y="55241825"/>
          <a:ext cx="749085" cy="920750"/>
        </a:xfrm>
        <a:prstGeom prst="rect">
          <a:avLst/>
        </a:prstGeom>
      </xdr:spPr>
    </xdr:pic>
    <xdr:clientData/>
  </xdr:twoCellAnchor>
  <xdr:twoCellAnchor>
    <xdr:from>
      <xdr:col>1</xdr:col>
      <xdr:colOff>250610</xdr:colOff>
      <xdr:row>48</xdr:row>
      <xdr:rowOff>25400</xdr:rowOff>
    </xdr:from>
    <xdr:to>
      <xdr:col>1</xdr:col>
      <xdr:colOff>978116</xdr:colOff>
      <xdr:row>48</xdr:row>
      <xdr:rowOff>946150</xdr:rowOff>
    </xdr:to>
    <xdr:pic>
      <xdr:nvPicPr>
        <xdr:cNvPr id="13131" name="1987-0031">
          <a:extLst>
            <a:ext uri="{FF2B5EF4-FFF2-40B4-BE49-F238E27FC236}">
              <a16:creationId xmlns:a16="http://schemas.microsoft.com/office/drawing/2014/main" id="{241D709E-6E3B-5E3B-CE43-1E6FCEA7DDD0}"/>
            </a:ext>
          </a:extLst>
        </xdr:cNvPr>
        <xdr:cNvPicPr>
          <a:picLocks/>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345985" y="56213375"/>
          <a:ext cx="727506" cy="920750"/>
        </a:xfrm>
        <a:prstGeom prst="rect">
          <a:avLst/>
        </a:prstGeom>
      </xdr:spPr>
    </xdr:pic>
    <xdr:clientData/>
  </xdr:twoCellAnchor>
  <xdr:twoCellAnchor>
    <xdr:from>
      <xdr:col>1</xdr:col>
      <xdr:colOff>25400</xdr:colOff>
      <xdr:row>49</xdr:row>
      <xdr:rowOff>195895</xdr:rowOff>
    </xdr:from>
    <xdr:to>
      <xdr:col>1</xdr:col>
      <xdr:colOff>1203325</xdr:colOff>
      <xdr:row>49</xdr:row>
      <xdr:rowOff>775655</xdr:rowOff>
    </xdr:to>
    <xdr:pic>
      <xdr:nvPicPr>
        <xdr:cNvPr id="13137" name="1987-0032">
          <a:extLst>
            <a:ext uri="{FF2B5EF4-FFF2-40B4-BE49-F238E27FC236}">
              <a16:creationId xmlns:a16="http://schemas.microsoft.com/office/drawing/2014/main" id="{5114EA99-719C-EE14-3855-3BA20D9C21D4}"/>
            </a:ext>
          </a:extLst>
        </xdr:cNvPr>
        <xdr:cNvPicPr>
          <a:picLocks/>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120775" y="57355420"/>
          <a:ext cx="1177925" cy="579760"/>
        </a:xfrm>
        <a:prstGeom prst="rect">
          <a:avLst/>
        </a:prstGeom>
      </xdr:spPr>
    </xdr:pic>
    <xdr:clientData/>
  </xdr:twoCellAnchor>
  <xdr:twoCellAnchor>
    <xdr:from>
      <xdr:col>1</xdr:col>
      <xdr:colOff>25400</xdr:colOff>
      <xdr:row>50</xdr:row>
      <xdr:rowOff>105023</xdr:rowOff>
    </xdr:from>
    <xdr:to>
      <xdr:col>1</xdr:col>
      <xdr:colOff>1203325</xdr:colOff>
      <xdr:row>50</xdr:row>
      <xdr:rowOff>866533</xdr:rowOff>
    </xdr:to>
    <xdr:pic>
      <xdr:nvPicPr>
        <xdr:cNvPr id="13142" name="1987-0033">
          <a:extLst>
            <a:ext uri="{FF2B5EF4-FFF2-40B4-BE49-F238E27FC236}">
              <a16:creationId xmlns:a16="http://schemas.microsoft.com/office/drawing/2014/main" id="{547382B9-1E09-6239-D98D-D350B9DDB66C}"/>
            </a:ext>
          </a:extLst>
        </xdr:cNvPr>
        <xdr:cNvPicPr>
          <a:picLocks/>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120775" y="58236098"/>
          <a:ext cx="1177925" cy="761510"/>
        </a:xfrm>
        <a:prstGeom prst="rect">
          <a:avLst/>
        </a:prstGeom>
      </xdr:spPr>
    </xdr:pic>
    <xdr:clientData/>
  </xdr:twoCellAnchor>
  <xdr:twoCellAnchor>
    <xdr:from>
      <xdr:col>1</xdr:col>
      <xdr:colOff>25400</xdr:colOff>
      <xdr:row>51</xdr:row>
      <xdr:rowOff>141120</xdr:rowOff>
    </xdr:from>
    <xdr:to>
      <xdr:col>1</xdr:col>
      <xdr:colOff>1203325</xdr:colOff>
      <xdr:row>51</xdr:row>
      <xdr:rowOff>992355</xdr:rowOff>
    </xdr:to>
    <xdr:pic>
      <xdr:nvPicPr>
        <xdr:cNvPr id="13147" name="1987-0034">
          <a:extLst>
            <a:ext uri="{FF2B5EF4-FFF2-40B4-BE49-F238E27FC236}">
              <a16:creationId xmlns:a16="http://schemas.microsoft.com/office/drawing/2014/main" id="{400CA0B3-9501-AF2C-C11E-DF4940D761E5}"/>
            </a:ext>
          </a:extLst>
        </xdr:cNvPr>
        <xdr:cNvPicPr>
          <a:picLocks/>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120775" y="59243745"/>
          <a:ext cx="1177925" cy="851235"/>
        </a:xfrm>
        <a:prstGeom prst="rect">
          <a:avLst/>
        </a:prstGeom>
      </xdr:spPr>
    </xdr:pic>
    <xdr:clientData/>
  </xdr:twoCellAnchor>
  <xdr:twoCellAnchor>
    <xdr:from>
      <xdr:col>1</xdr:col>
      <xdr:colOff>316737</xdr:colOff>
      <xdr:row>55</xdr:row>
      <xdr:rowOff>25400</xdr:rowOff>
    </xdr:from>
    <xdr:to>
      <xdr:col>1</xdr:col>
      <xdr:colOff>911987</xdr:colOff>
      <xdr:row>55</xdr:row>
      <xdr:rowOff>946150</xdr:rowOff>
    </xdr:to>
    <xdr:pic>
      <xdr:nvPicPr>
        <xdr:cNvPr id="13153" name="1991-0001">
          <a:extLst>
            <a:ext uri="{FF2B5EF4-FFF2-40B4-BE49-F238E27FC236}">
              <a16:creationId xmlns:a16="http://schemas.microsoft.com/office/drawing/2014/main" id="{7FC73B5D-0474-342B-7C0A-95904D334EA5}"/>
            </a:ext>
          </a:extLst>
        </xdr:cNvPr>
        <xdr:cNvPicPr>
          <a:picLocks/>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412112" y="64147700"/>
          <a:ext cx="595250" cy="920750"/>
        </a:xfrm>
        <a:prstGeom prst="rect">
          <a:avLst/>
        </a:prstGeom>
      </xdr:spPr>
    </xdr:pic>
    <xdr:clientData/>
  </xdr:twoCellAnchor>
  <xdr:twoCellAnchor>
    <xdr:from>
      <xdr:col>1</xdr:col>
      <xdr:colOff>331124</xdr:colOff>
      <xdr:row>56</xdr:row>
      <xdr:rowOff>25400</xdr:rowOff>
    </xdr:from>
    <xdr:to>
      <xdr:col>1</xdr:col>
      <xdr:colOff>897601</xdr:colOff>
      <xdr:row>56</xdr:row>
      <xdr:rowOff>946150</xdr:rowOff>
    </xdr:to>
    <xdr:pic>
      <xdr:nvPicPr>
        <xdr:cNvPr id="13158" name="1991-0002">
          <a:extLst>
            <a:ext uri="{FF2B5EF4-FFF2-40B4-BE49-F238E27FC236}">
              <a16:creationId xmlns:a16="http://schemas.microsoft.com/office/drawing/2014/main" id="{3625A3D8-FDB0-FBEC-C66B-5D833C662DD5}"/>
            </a:ext>
          </a:extLst>
        </xdr:cNvPr>
        <xdr:cNvPicPr>
          <a:picLocks/>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426499" y="65119250"/>
          <a:ext cx="566477" cy="920750"/>
        </a:xfrm>
        <a:prstGeom prst="rect">
          <a:avLst/>
        </a:prstGeom>
      </xdr:spPr>
    </xdr:pic>
    <xdr:clientData/>
  </xdr:twoCellAnchor>
  <xdr:twoCellAnchor>
    <xdr:from>
      <xdr:col>1</xdr:col>
      <xdr:colOff>25400</xdr:colOff>
      <xdr:row>57</xdr:row>
      <xdr:rowOff>158948</xdr:rowOff>
    </xdr:from>
    <xdr:to>
      <xdr:col>1</xdr:col>
      <xdr:colOff>1203325</xdr:colOff>
      <xdr:row>57</xdr:row>
      <xdr:rowOff>974523</xdr:rowOff>
    </xdr:to>
    <xdr:pic>
      <xdr:nvPicPr>
        <xdr:cNvPr id="13163" name="1991-0003">
          <a:extLst>
            <a:ext uri="{FF2B5EF4-FFF2-40B4-BE49-F238E27FC236}">
              <a16:creationId xmlns:a16="http://schemas.microsoft.com/office/drawing/2014/main" id="{25DAB2BB-FE30-F4AC-8030-76DB584E3CE7}"/>
            </a:ext>
          </a:extLst>
        </xdr:cNvPr>
        <xdr:cNvPicPr>
          <a:picLocks/>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120775" y="66224348"/>
          <a:ext cx="1177925" cy="815575"/>
        </a:xfrm>
        <a:prstGeom prst="rect">
          <a:avLst/>
        </a:prstGeom>
      </xdr:spPr>
    </xdr:pic>
    <xdr:clientData/>
  </xdr:twoCellAnchor>
  <xdr:twoCellAnchor>
    <xdr:from>
      <xdr:col>1</xdr:col>
      <xdr:colOff>25400</xdr:colOff>
      <xdr:row>58</xdr:row>
      <xdr:rowOff>293669</xdr:rowOff>
    </xdr:from>
    <xdr:to>
      <xdr:col>1</xdr:col>
      <xdr:colOff>1203325</xdr:colOff>
      <xdr:row>58</xdr:row>
      <xdr:rowOff>677875</xdr:rowOff>
    </xdr:to>
    <xdr:pic>
      <xdr:nvPicPr>
        <xdr:cNvPr id="13174" name="1991-0005">
          <a:extLst>
            <a:ext uri="{FF2B5EF4-FFF2-40B4-BE49-F238E27FC236}">
              <a16:creationId xmlns:a16="http://schemas.microsoft.com/office/drawing/2014/main" id="{BCC87B26-B051-01C6-FC9B-6FE85F2F1F32}"/>
            </a:ext>
          </a:extLst>
        </xdr:cNvPr>
        <xdr:cNvPicPr>
          <a:picLocks/>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120775" y="68464094"/>
          <a:ext cx="1177925" cy="384206"/>
        </a:xfrm>
        <a:prstGeom prst="rect">
          <a:avLst/>
        </a:prstGeom>
      </xdr:spPr>
    </xdr:pic>
    <xdr:clientData/>
  </xdr:twoCellAnchor>
  <xdr:twoCellAnchor>
    <xdr:from>
      <xdr:col>1</xdr:col>
      <xdr:colOff>25400</xdr:colOff>
      <xdr:row>59</xdr:row>
      <xdr:rowOff>128600</xdr:rowOff>
    </xdr:from>
    <xdr:to>
      <xdr:col>1</xdr:col>
      <xdr:colOff>1203325</xdr:colOff>
      <xdr:row>59</xdr:row>
      <xdr:rowOff>842947</xdr:rowOff>
    </xdr:to>
    <xdr:pic>
      <xdr:nvPicPr>
        <xdr:cNvPr id="13179" name="1991-0006">
          <a:extLst>
            <a:ext uri="{FF2B5EF4-FFF2-40B4-BE49-F238E27FC236}">
              <a16:creationId xmlns:a16="http://schemas.microsoft.com/office/drawing/2014/main" id="{04DA61A7-A1CF-3A6F-FB49-4A0F0EBCE965}"/>
            </a:ext>
          </a:extLst>
        </xdr:cNvPr>
        <xdr:cNvPicPr>
          <a:picLocks/>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120775" y="69270575"/>
          <a:ext cx="1177925" cy="714347"/>
        </a:xfrm>
        <a:prstGeom prst="rect">
          <a:avLst/>
        </a:prstGeom>
      </xdr:spPr>
    </xdr:pic>
    <xdr:clientData/>
  </xdr:twoCellAnchor>
  <xdr:twoCellAnchor>
    <xdr:from>
      <xdr:col>1</xdr:col>
      <xdr:colOff>25400</xdr:colOff>
      <xdr:row>60</xdr:row>
      <xdr:rowOff>400075</xdr:rowOff>
    </xdr:from>
    <xdr:to>
      <xdr:col>1</xdr:col>
      <xdr:colOff>1203325</xdr:colOff>
      <xdr:row>60</xdr:row>
      <xdr:rowOff>571472</xdr:rowOff>
    </xdr:to>
    <xdr:pic>
      <xdr:nvPicPr>
        <xdr:cNvPr id="13190" name="1991-0011">
          <a:extLst>
            <a:ext uri="{FF2B5EF4-FFF2-40B4-BE49-F238E27FC236}">
              <a16:creationId xmlns:a16="http://schemas.microsoft.com/office/drawing/2014/main" id="{494D2CCE-3093-A867-38A0-780766298BC5}"/>
            </a:ext>
          </a:extLst>
        </xdr:cNvPr>
        <xdr:cNvPicPr>
          <a:picLocks/>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120775" y="74885575"/>
          <a:ext cx="1177925" cy="171397"/>
        </a:xfrm>
        <a:prstGeom prst="rect">
          <a:avLst/>
        </a:prstGeom>
      </xdr:spPr>
    </xdr:pic>
    <xdr:clientData/>
  </xdr:twoCellAnchor>
  <xdr:twoCellAnchor>
    <xdr:from>
      <xdr:col>1</xdr:col>
      <xdr:colOff>25400</xdr:colOff>
      <xdr:row>63</xdr:row>
      <xdr:rowOff>313810</xdr:rowOff>
    </xdr:from>
    <xdr:to>
      <xdr:col>1</xdr:col>
      <xdr:colOff>1203325</xdr:colOff>
      <xdr:row>63</xdr:row>
      <xdr:rowOff>657755</xdr:rowOff>
    </xdr:to>
    <xdr:pic>
      <xdr:nvPicPr>
        <xdr:cNvPr id="13201" name="1991-0017">
          <a:extLst>
            <a:ext uri="{FF2B5EF4-FFF2-40B4-BE49-F238E27FC236}">
              <a16:creationId xmlns:a16="http://schemas.microsoft.com/office/drawing/2014/main" id="{0CA8C9FD-54C5-141C-EBC5-E3F888F34F75}"/>
            </a:ext>
          </a:extLst>
        </xdr:cNvPr>
        <xdr:cNvPicPr>
          <a:picLocks/>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120775" y="80628610"/>
          <a:ext cx="1177925" cy="343945"/>
        </a:xfrm>
        <a:prstGeom prst="rect">
          <a:avLst/>
        </a:prstGeom>
      </xdr:spPr>
    </xdr:pic>
    <xdr:clientData/>
  </xdr:twoCellAnchor>
  <xdr:twoCellAnchor>
    <xdr:from>
      <xdr:col>1</xdr:col>
      <xdr:colOff>25400</xdr:colOff>
      <xdr:row>64</xdr:row>
      <xdr:rowOff>118250</xdr:rowOff>
    </xdr:from>
    <xdr:to>
      <xdr:col>1</xdr:col>
      <xdr:colOff>1203325</xdr:colOff>
      <xdr:row>64</xdr:row>
      <xdr:rowOff>853303</xdr:rowOff>
    </xdr:to>
    <xdr:pic>
      <xdr:nvPicPr>
        <xdr:cNvPr id="13206" name="1991-0018">
          <a:extLst>
            <a:ext uri="{FF2B5EF4-FFF2-40B4-BE49-F238E27FC236}">
              <a16:creationId xmlns:a16="http://schemas.microsoft.com/office/drawing/2014/main" id="{FEFFE1C4-4F4B-5CAD-D1BB-05653E4BB53A}"/>
            </a:ext>
          </a:extLst>
        </xdr:cNvPr>
        <xdr:cNvPicPr>
          <a:picLocks/>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20775" y="81404600"/>
          <a:ext cx="1177925" cy="735053"/>
        </a:xfrm>
        <a:prstGeom prst="rect">
          <a:avLst/>
        </a:prstGeom>
      </xdr:spPr>
    </xdr:pic>
    <xdr:clientData/>
  </xdr:twoCellAnchor>
  <xdr:twoCellAnchor>
    <xdr:from>
      <xdr:col>1</xdr:col>
      <xdr:colOff>25400</xdr:colOff>
      <xdr:row>66</xdr:row>
      <xdr:rowOff>236153</xdr:rowOff>
    </xdr:from>
    <xdr:to>
      <xdr:col>1</xdr:col>
      <xdr:colOff>1203325</xdr:colOff>
      <xdr:row>66</xdr:row>
      <xdr:rowOff>735391</xdr:rowOff>
    </xdr:to>
    <xdr:pic>
      <xdr:nvPicPr>
        <xdr:cNvPr id="13211" name="1991-0022">
          <a:extLst>
            <a:ext uri="{FF2B5EF4-FFF2-40B4-BE49-F238E27FC236}">
              <a16:creationId xmlns:a16="http://schemas.microsoft.com/office/drawing/2014/main" id="{15701BC6-BD1A-C29E-C20B-E6925EB88D62}"/>
            </a:ext>
          </a:extLst>
        </xdr:cNvPr>
        <xdr:cNvPicPr>
          <a:picLocks/>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120775" y="85408703"/>
          <a:ext cx="1177925" cy="499238"/>
        </a:xfrm>
        <a:prstGeom prst="rect">
          <a:avLst/>
        </a:prstGeom>
      </xdr:spPr>
    </xdr:pic>
    <xdr:clientData/>
  </xdr:twoCellAnchor>
  <xdr:twoCellAnchor>
    <xdr:from>
      <xdr:col>1</xdr:col>
      <xdr:colOff>371137</xdr:colOff>
      <xdr:row>69</xdr:row>
      <xdr:rowOff>25400</xdr:rowOff>
    </xdr:from>
    <xdr:to>
      <xdr:col>1</xdr:col>
      <xdr:colOff>857588</xdr:colOff>
      <xdr:row>69</xdr:row>
      <xdr:rowOff>946150</xdr:rowOff>
    </xdr:to>
    <xdr:pic>
      <xdr:nvPicPr>
        <xdr:cNvPr id="13217" name="1991-0026">
          <a:extLst>
            <a:ext uri="{FF2B5EF4-FFF2-40B4-BE49-F238E27FC236}">
              <a16:creationId xmlns:a16="http://schemas.microsoft.com/office/drawing/2014/main" id="{D42B3B03-50C0-8C0E-AAC7-98A2A78D081C}"/>
            </a:ext>
          </a:extLst>
        </xdr:cNvPr>
        <xdr:cNvPicPr>
          <a:picLocks/>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466512" y="89084150"/>
          <a:ext cx="486451" cy="920750"/>
        </a:xfrm>
        <a:prstGeom prst="rect">
          <a:avLst/>
        </a:prstGeom>
      </xdr:spPr>
    </xdr:pic>
    <xdr:clientData/>
  </xdr:twoCellAnchor>
  <xdr:twoCellAnchor>
    <xdr:from>
      <xdr:col>1</xdr:col>
      <xdr:colOff>304149</xdr:colOff>
      <xdr:row>70</xdr:row>
      <xdr:rowOff>25394</xdr:rowOff>
    </xdr:from>
    <xdr:to>
      <xdr:col>1</xdr:col>
      <xdr:colOff>924576</xdr:colOff>
      <xdr:row>70</xdr:row>
      <xdr:rowOff>946144</xdr:rowOff>
    </xdr:to>
    <xdr:pic>
      <xdr:nvPicPr>
        <xdr:cNvPr id="13222" name="1991-0027">
          <a:extLst>
            <a:ext uri="{FF2B5EF4-FFF2-40B4-BE49-F238E27FC236}">
              <a16:creationId xmlns:a16="http://schemas.microsoft.com/office/drawing/2014/main" id="{B630B9F4-C619-BAC8-E738-65BEC6523524}"/>
            </a:ext>
          </a:extLst>
        </xdr:cNvPr>
        <xdr:cNvPicPr>
          <a:picLocks/>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399524" y="90055694"/>
          <a:ext cx="620427" cy="920750"/>
        </a:xfrm>
        <a:prstGeom prst="rect">
          <a:avLst/>
        </a:prstGeom>
      </xdr:spPr>
    </xdr:pic>
    <xdr:clientData/>
  </xdr:twoCellAnchor>
  <xdr:twoCellAnchor>
    <xdr:from>
      <xdr:col>1</xdr:col>
      <xdr:colOff>25400</xdr:colOff>
      <xdr:row>71</xdr:row>
      <xdr:rowOff>397092</xdr:rowOff>
    </xdr:from>
    <xdr:to>
      <xdr:col>1</xdr:col>
      <xdr:colOff>1203325</xdr:colOff>
      <xdr:row>71</xdr:row>
      <xdr:rowOff>574450</xdr:rowOff>
    </xdr:to>
    <xdr:pic>
      <xdr:nvPicPr>
        <xdr:cNvPr id="13227" name="1991-0028">
          <a:extLst>
            <a:ext uri="{FF2B5EF4-FFF2-40B4-BE49-F238E27FC236}">
              <a16:creationId xmlns:a16="http://schemas.microsoft.com/office/drawing/2014/main" id="{E97FE69B-5B68-34EE-A7DC-D18CAFB80468}"/>
            </a:ext>
          </a:extLst>
        </xdr:cNvPr>
        <xdr:cNvPicPr>
          <a:picLocks/>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120775" y="91398942"/>
          <a:ext cx="1177925" cy="177358"/>
        </a:xfrm>
        <a:prstGeom prst="rect">
          <a:avLst/>
        </a:prstGeom>
      </xdr:spPr>
    </xdr:pic>
    <xdr:clientData/>
  </xdr:twoCellAnchor>
  <xdr:twoCellAnchor>
    <xdr:from>
      <xdr:col>1</xdr:col>
      <xdr:colOff>25400</xdr:colOff>
      <xdr:row>72</xdr:row>
      <xdr:rowOff>409240</xdr:rowOff>
    </xdr:from>
    <xdr:to>
      <xdr:col>1</xdr:col>
      <xdr:colOff>1203325</xdr:colOff>
      <xdr:row>72</xdr:row>
      <xdr:rowOff>562304</xdr:rowOff>
    </xdr:to>
    <xdr:pic>
      <xdr:nvPicPr>
        <xdr:cNvPr id="13233" name="1991-0029">
          <a:extLst>
            <a:ext uri="{FF2B5EF4-FFF2-40B4-BE49-F238E27FC236}">
              <a16:creationId xmlns:a16="http://schemas.microsoft.com/office/drawing/2014/main" id="{68BF1412-0792-4F2C-9E54-944AFB0D2E11}"/>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1120775" y="92382640"/>
          <a:ext cx="1177925" cy="153064"/>
        </a:xfrm>
        <a:prstGeom prst="rect">
          <a:avLst/>
        </a:prstGeom>
      </xdr:spPr>
    </xdr:pic>
    <xdr:clientData/>
  </xdr:twoCellAnchor>
  <xdr:twoCellAnchor>
    <xdr:from>
      <xdr:col>1</xdr:col>
      <xdr:colOff>25400</xdr:colOff>
      <xdr:row>73</xdr:row>
      <xdr:rowOff>649021</xdr:rowOff>
    </xdr:from>
    <xdr:to>
      <xdr:col>1</xdr:col>
      <xdr:colOff>1203325</xdr:colOff>
      <xdr:row>73</xdr:row>
      <xdr:rowOff>1132154</xdr:rowOff>
    </xdr:to>
    <xdr:pic>
      <xdr:nvPicPr>
        <xdr:cNvPr id="13238" name="1991-0030">
          <a:extLst>
            <a:ext uri="{FF2B5EF4-FFF2-40B4-BE49-F238E27FC236}">
              <a16:creationId xmlns:a16="http://schemas.microsoft.com/office/drawing/2014/main" id="{14F8F5F7-36B3-27EB-E711-93B48CC771CE}"/>
            </a:ext>
          </a:extLst>
        </xdr:cNvPr>
        <xdr:cNvPicPr>
          <a:picLocks/>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1120775" y="93593971"/>
          <a:ext cx="1177925" cy="483133"/>
        </a:xfrm>
        <a:prstGeom prst="rect">
          <a:avLst/>
        </a:prstGeom>
      </xdr:spPr>
    </xdr:pic>
    <xdr:clientData/>
  </xdr:twoCellAnchor>
  <xdr:twoCellAnchor>
    <xdr:from>
      <xdr:col>1</xdr:col>
      <xdr:colOff>25400</xdr:colOff>
      <xdr:row>75</xdr:row>
      <xdr:rowOff>373050</xdr:rowOff>
    </xdr:from>
    <xdr:to>
      <xdr:col>1</xdr:col>
      <xdr:colOff>1203325</xdr:colOff>
      <xdr:row>75</xdr:row>
      <xdr:rowOff>598512</xdr:rowOff>
    </xdr:to>
    <xdr:pic>
      <xdr:nvPicPr>
        <xdr:cNvPr id="13249" name="1991-0033">
          <a:extLst>
            <a:ext uri="{FF2B5EF4-FFF2-40B4-BE49-F238E27FC236}">
              <a16:creationId xmlns:a16="http://schemas.microsoft.com/office/drawing/2014/main" id="{7E80281E-FB56-EE59-1BB8-3F132FE0391F}"/>
            </a:ext>
          </a:extLst>
        </xdr:cNvPr>
        <xdr:cNvPicPr>
          <a:picLocks/>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120775" y="97042275"/>
          <a:ext cx="1177925" cy="225462"/>
        </a:xfrm>
        <a:prstGeom prst="rect">
          <a:avLst/>
        </a:prstGeom>
      </xdr:spPr>
    </xdr:pic>
    <xdr:clientData/>
  </xdr:twoCellAnchor>
  <xdr:twoCellAnchor>
    <xdr:from>
      <xdr:col>1</xdr:col>
      <xdr:colOff>25400</xdr:colOff>
      <xdr:row>76</xdr:row>
      <xdr:rowOff>446088</xdr:rowOff>
    </xdr:from>
    <xdr:to>
      <xdr:col>1</xdr:col>
      <xdr:colOff>1203325</xdr:colOff>
      <xdr:row>76</xdr:row>
      <xdr:rowOff>525460</xdr:rowOff>
    </xdr:to>
    <xdr:pic>
      <xdr:nvPicPr>
        <xdr:cNvPr id="13254" name="1991-0034">
          <a:extLst>
            <a:ext uri="{FF2B5EF4-FFF2-40B4-BE49-F238E27FC236}">
              <a16:creationId xmlns:a16="http://schemas.microsoft.com/office/drawing/2014/main" id="{5FA8F955-4FDE-2CD1-3ACB-BE7E6BBDFEAB}"/>
            </a:ext>
          </a:extLst>
        </xdr:cNvPr>
        <xdr:cNvPicPr>
          <a:picLocks/>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1120775" y="98086863"/>
          <a:ext cx="1177925" cy="79372"/>
        </a:xfrm>
        <a:prstGeom prst="rect">
          <a:avLst/>
        </a:prstGeom>
      </xdr:spPr>
    </xdr:pic>
    <xdr:clientData/>
  </xdr:twoCellAnchor>
  <xdr:twoCellAnchor>
    <xdr:from>
      <xdr:col>1</xdr:col>
      <xdr:colOff>203715</xdr:colOff>
      <xdr:row>77</xdr:row>
      <xdr:rowOff>25400</xdr:rowOff>
    </xdr:from>
    <xdr:to>
      <xdr:col>1</xdr:col>
      <xdr:colOff>1025011</xdr:colOff>
      <xdr:row>77</xdr:row>
      <xdr:rowOff>946150</xdr:rowOff>
    </xdr:to>
    <xdr:pic>
      <xdr:nvPicPr>
        <xdr:cNvPr id="13259" name="1991-0035">
          <a:extLst>
            <a:ext uri="{FF2B5EF4-FFF2-40B4-BE49-F238E27FC236}">
              <a16:creationId xmlns:a16="http://schemas.microsoft.com/office/drawing/2014/main" id="{6C3270E2-D673-138C-BBFE-8F146128773C}"/>
            </a:ext>
          </a:extLst>
        </xdr:cNvPr>
        <xdr:cNvPicPr>
          <a:picLocks/>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299090" y="98637725"/>
          <a:ext cx="821296" cy="920750"/>
        </a:xfrm>
        <a:prstGeom prst="rect">
          <a:avLst/>
        </a:prstGeom>
      </xdr:spPr>
    </xdr:pic>
    <xdr:clientData/>
  </xdr:twoCellAnchor>
  <xdr:twoCellAnchor>
    <xdr:from>
      <xdr:col>1</xdr:col>
      <xdr:colOff>363943</xdr:colOff>
      <xdr:row>80</xdr:row>
      <xdr:rowOff>25400</xdr:rowOff>
    </xdr:from>
    <xdr:to>
      <xdr:col>1</xdr:col>
      <xdr:colOff>864781</xdr:colOff>
      <xdr:row>80</xdr:row>
      <xdr:rowOff>946150</xdr:rowOff>
    </xdr:to>
    <xdr:pic>
      <xdr:nvPicPr>
        <xdr:cNvPr id="13265" name="1991-0039">
          <a:extLst>
            <a:ext uri="{FF2B5EF4-FFF2-40B4-BE49-F238E27FC236}">
              <a16:creationId xmlns:a16="http://schemas.microsoft.com/office/drawing/2014/main" id="{BF7623FB-CEE1-4C9F-9620-263E3A218F5F}"/>
            </a:ext>
          </a:extLst>
        </xdr:cNvPr>
        <xdr:cNvPicPr>
          <a:picLocks/>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1459318" y="102523925"/>
          <a:ext cx="500838" cy="920750"/>
        </a:xfrm>
        <a:prstGeom prst="rect">
          <a:avLst/>
        </a:prstGeom>
      </xdr:spPr>
    </xdr:pic>
    <xdr:clientData/>
  </xdr:twoCellAnchor>
  <xdr:twoCellAnchor>
    <xdr:from>
      <xdr:col>1</xdr:col>
      <xdr:colOff>296956</xdr:colOff>
      <xdr:row>83</xdr:row>
      <xdr:rowOff>25400</xdr:rowOff>
    </xdr:from>
    <xdr:to>
      <xdr:col>1</xdr:col>
      <xdr:colOff>931770</xdr:colOff>
      <xdr:row>83</xdr:row>
      <xdr:rowOff>946150</xdr:rowOff>
    </xdr:to>
    <xdr:pic>
      <xdr:nvPicPr>
        <xdr:cNvPr id="13281" name="1991-0045">
          <a:extLst>
            <a:ext uri="{FF2B5EF4-FFF2-40B4-BE49-F238E27FC236}">
              <a16:creationId xmlns:a16="http://schemas.microsoft.com/office/drawing/2014/main" id="{0C1EC880-D09C-C03D-ABC4-948D76F78BD7}"/>
            </a:ext>
          </a:extLst>
        </xdr:cNvPr>
        <xdr:cNvPicPr>
          <a:picLocks/>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1392331" y="108677075"/>
          <a:ext cx="634814" cy="920750"/>
        </a:xfrm>
        <a:prstGeom prst="rect">
          <a:avLst/>
        </a:prstGeom>
      </xdr:spPr>
    </xdr:pic>
    <xdr:clientData/>
  </xdr:twoCellAnchor>
  <xdr:twoCellAnchor>
    <xdr:from>
      <xdr:col>1</xdr:col>
      <xdr:colOff>125813</xdr:colOff>
      <xdr:row>84</xdr:row>
      <xdr:rowOff>25400</xdr:rowOff>
    </xdr:from>
    <xdr:to>
      <xdr:col>1</xdr:col>
      <xdr:colOff>1102911</xdr:colOff>
      <xdr:row>84</xdr:row>
      <xdr:rowOff>946150</xdr:rowOff>
    </xdr:to>
    <xdr:pic>
      <xdr:nvPicPr>
        <xdr:cNvPr id="13286" name="1991-0046">
          <a:extLst>
            <a:ext uri="{FF2B5EF4-FFF2-40B4-BE49-F238E27FC236}">
              <a16:creationId xmlns:a16="http://schemas.microsoft.com/office/drawing/2014/main" id="{208A3741-7861-D784-67F3-9D9C8B32260B}"/>
            </a:ext>
          </a:extLst>
        </xdr:cNvPr>
        <xdr:cNvPicPr>
          <a:picLocks/>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221188" y="109648625"/>
          <a:ext cx="977098" cy="920750"/>
        </a:xfrm>
        <a:prstGeom prst="rect">
          <a:avLst/>
        </a:prstGeom>
      </xdr:spPr>
    </xdr:pic>
    <xdr:clientData/>
  </xdr:twoCellAnchor>
  <xdr:twoCellAnchor>
    <xdr:from>
      <xdr:col>1</xdr:col>
      <xdr:colOff>112625</xdr:colOff>
      <xdr:row>85</xdr:row>
      <xdr:rowOff>25400</xdr:rowOff>
    </xdr:from>
    <xdr:to>
      <xdr:col>1</xdr:col>
      <xdr:colOff>1116099</xdr:colOff>
      <xdr:row>85</xdr:row>
      <xdr:rowOff>946150</xdr:rowOff>
    </xdr:to>
    <xdr:pic>
      <xdr:nvPicPr>
        <xdr:cNvPr id="13291" name="1991-0048">
          <a:extLst>
            <a:ext uri="{FF2B5EF4-FFF2-40B4-BE49-F238E27FC236}">
              <a16:creationId xmlns:a16="http://schemas.microsoft.com/office/drawing/2014/main" id="{A3B352AC-0ACE-2339-B1FD-BE5AE421F3D4}"/>
            </a:ext>
          </a:extLst>
        </xdr:cNvPr>
        <xdr:cNvPicPr>
          <a:picLocks/>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208000" y="110620175"/>
          <a:ext cx="1003474" cy="920750"/>
        </a:xfrm>
        <a:prstGeom prst="rect">
          <a:avLst/>
        </a:prstGeom>
      </xdr:spPr>
    </xdr:pic>
    <xdr:clientData/>
  </xdr:twoCellAnchor>
  <xdr:twoCellAnchor>
    <xdr:from>
      <xdr:col>1</xdr:col>
      <xdr:colOff>25400</xdr:colOff>
      <xdr:row>86</xdr:row>
      <xdr:rowOff>161962</xdr:rowOff>
    </xdr:from>
    <xdr:to>
      <xdr:col>1</xdr:col>
      <xdr:colOff>1203325</xdr:colOff>
      <xdr:row>86</xdr:row>
      <xdr:rowOff>809591</xdr:rowOff>
    </xdr:to>
    <xdr:pic>
      <xdr:nvPicPr>
        <xdr:cNvPr id="13297" name="1991-0049">
          <a:extLst>
            <a:ext uri="{FF2B5EF4-FFF2-40B4-BE49-F238E27FC236}">
              <a16:creationId xmlns:a16="http://schemas.microsoft.com/office/drawing/2014/main" id="{D939D2A3-9D00-17DA-3E6B-BAC5E63266D4}"/>
            </a:ext>
          </a:extLst>
        </xdr:cNvPr>
        <xdr:cNvPicPr>
          <a:picLocks/>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120775" y="111728287"/>
          <a:ext cx="1177925" cy="647629"/>
        </a:xfrm>
        <a:prstGeom prst="rect">
          <a:avLst/>
        </a:prstGeom>
      </xdr:spPr>
    </xdr:pic>
    <xdr:clientData/>
  </xdr:twoCellAnchor>
  <xdr:twoCellAnchor>
    <xdr:from>
      <xdr:col>1</xdr:col>
      <xdr:colOff>25400</xdr:colOff>
      <xdr:row>89</xdr:row>
      <xdr:rowOff>396726</xdr:rowOff>
    </xdr:from>
    <xdr:to>
      <xdr:col>1</xdr:col>
      <xdr:colOff>1203325</xdr:colOff>
      <xdr:row>89</xdr:row>
      <xdr:rowOff>574819</xdr:rowOff>
    </xdr:to>
    <xdr:pic>
      <xdr:nvPicPr>
        <xdr:cNvPr id="13313" name="1991-0056">
          <a:extLst>
            <a:ext uri="{FF2B5EF4-FFF2-40B4-BE49-F238E27FC236}">
              <a16:creationId xmlns:a16="http://schemas.microsoft.com/office/drawing/2014/main" id="{BE774879-571C-6AAB-2D4D-8A236E2341FD}"/>
            </a:ext>
          </a:extLst>
        </xdr:cNvPr>
        <xdr:cNvPicPr>
          <a:picLocks/>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1120775" y="118763901"/>
          <a:ext cx="1177925" cy="178093"/>
        </a:xfrm>
        <a:prstGeom prst="rect">
          <a:avLst/>
        </a:prstGeom>
      </xdr:spPr>
    </xdr:pic>
    <xdr:clientData/>
  </xdr:twoCellAnchor>
  <xdr:twoCellAnchor>
    <xdr:from>
      <xdr:col>1</xdr:col>
      <xdr:colOff>25400</xdr:colOff>
      <xdr:row>90</xdr:row>
      <xdr:rowOff>417761</xdr:rowOff>
    </xdr:from>
    <xdr:to>
      <xdr:col>1</xdr:col>
      <xdr:colOff>1203325</xdr:colOff>
      <xdr:row>90</xdr:row>
      <xdr:rowOff>553802</xdr:rowOff>
    </xdr:to>
    <xdr:pic>
      <xdr:nvPicPr>
        <xdr:cNvPr id="13318" name="1991-0057">
          <a:extLst>
            <a:ext uri="{FF2B5EF4-FFF2-40B4-BE49-F238E27FC236}">
              <a16:creationId xmlns:a16="http://schemas.microsoft.com/office/drawing/2014/main" id="{F508E4EC-D817-730F-F06D-0F6A85A173D0}"/>
            </a:ext>
          </a:extLst>
        </xdr:cNvPr>
        <xdr:cNvPicPr>
          <a:picLocks/>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120775" y="119756486"/>
          <a:ext cx="1177925" cy="136041"/>
        </a:xfrm>
        <a:prstGeom prst="rect">
          <a:avLst/>
        </a:prstGeom>
      </xdr:spPr>
    </xdr:pic>
    <xdr:clientData/>
  </xdr:twoCellAnchor>
  <xdr:twoCellAnchor>
    <xdr:from>
      <xdr:col>1</xdr:col>
      <xdr:colOff>25400</xdr:colOff>
      <xdr:row>91</xdr:row>
      <xdr:rowOff>398338</xdr:rowOff>
    </xdr:from>
    <xdr:to>
      <xdr:col>1</xdr:col>
      <xdr:colOff>1203325</xdr:colOff>
      <xdr:row>91</xdr:row>
      <xdr:rowOff>573215</xdr:rowOff>
    </xdr:to>
    <xdr:pic>
      <xdr:nvPicPr>
        <xdr:cNvPr id="13323" name="1991-0058">
          <a:extLst>
            <a:ext uri="{FF2B5EF4-FFF2-40B4-BE49-F238E27FC236}">
              <a16:creationId xmlns:a16="http://schemas.microsoft.com/office/drawing/2014/main" id="{B5EBA8A7-C089-30AB-8919-9B50614573F3}"/>
            </a:ext>
          </a:extLst>
        </xdr:cNvPr>
        <xdr:cNvPicPr>
          <a:picLocks/>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1120775" y="120708613"/>
          <a:ext cx="1177925" cy="174877"/>
        </a:xfrm>
        <a:prstGeom prst="rect">
          <a:avLst/>
        </a:prstGeom>
      </xdr:spPr>
    </xdr:pic>
    <xdr:clientData/>
  </xdr:twoCellAnchor>
  <xdr:twoCellAnchor>
    <xdr:from>
      <xdr:col>1</xdr:col>
      <xdr:colOff>25400</xdr:colOff>
      <xdr:row>92</xdr:row>
      <xdr:rowOff>316099</xdr:rowOff>
    </xdr:from>
    <xdr:to>
      <xdr:col>1</xdr:col>
      <xdr:colOff>1203325</xdr:colOff>
      <xdr:row>92</xdr:row>
      <xdr:rowOff>655443</xdr:rowOff>
    </xdr:to>
    <xdr:pic>
      <xdr:nvPicPr>
        <xdr:cNvPr id="13329" name="1991-0059">
          <a:extLst>
            <a:ext uri="{FF2B5EF4-FFF2-40B4-BE49-F238E27FC236}">
              <a16:creationId xmlns:a16="http://schemas.microsoft.com/office/drawing/2014/main" id="{71517388-6D33-1CD9-56B1-7CAD03A84589}"/>
            </a:ext>
          </a:extLst>
        </xdr:cNvPr>
        <xdr:cNvPicPr>
          <a:picLocks/>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120775" y="121597924"/>
          <a:ext cx="1177925" cy="339344"/>
        </a:xfrm>
        <a:prstGeom prst="rect">
          <a:avLst/>
        </a:prstGeom>
      </xdr:spPr>
    </xdr:pic>
    <xdr:clientData/>
  </xdr:twoCellAnchor>
  <xdr:twoCellAnchor>
    <xdr:from>
      <xdr:col>1</xdr:col>
      <xdr:colOff>25400</xdr:colOff>
      <xdr:row>93</xdr:row>
      <xdr:rowOff>393836</xdr:rowOff>
    </xdr:from>
    <xdr:to>
      <xdr:col>1</xdr:col>
      <xdr:colOff>1203325</xdr:colOff>
      <xdr:row>93</xdr:row>
      <xdr:rowOff>577723</xdr:rowOff>
    </xdr:to>
    <xdr:pic>
      <xdr:nvPicPr>
        <xdr:cNvPr id="13334" name="1991-0060">
          <a:extLst>
            <a:ext uri="{FF2B5EF4-FFF2-40B4-BE49-F238E27FC236}">
              <a16:creationId xmlns:a16="http://schemas.microsoft.com/office/drawing/2014/main" id="{681C8A88-80DE-49AC-4B79-94F0BBEC8F6B}"/>
            </a:ext>
          </a:extLst>
        </xdr:cNvPr>
        <xdr:cNvPicPr>
          <a:picLocks/>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1120775" y="122647211"/>
          <a:ext cx="1177925" cy="183887"/>
        </a:xfrm>
        <a:prstGeom prst="rect">
          <a:avLst/>
        </a:prstGeom>
      </xdr:spPr>
    </xdr:pic>
    <xdr:clientData/>
  </xdr:twoCellAnchor>
  <xdr:twoCellAnchor>
    <xdr:from>
      <xdr:col>1</xdr:col>
      <xdr:colOff>25400</xdr:colOff>
      <xdr:row>94</xdr:row>
      <xdr:rowOff>92943</xdr:rowOff>
    </xdr:from>
    <xdr:to>
      <xdr:col>1</xdr:col>
      <xdr:colOff>1203325</xdr:colOff>
      <xdr:row>94</xdr:row>
      <xdr:rowOff>878610</xdr:rowOff>
    </xdr:to>
    <xdr:pic>
      <xdr:nvPicPr>
        <xdr:cNvPr id="13345" name="1991-0062">
          <a:extLst>
            <a:ext uri="{FF2B5EF4-FFF2-40B4-BE49-F238E27FC236}">
              <a16:creationId xmlns:a16="http://schemas.microsoft.com/office/drawing/2014/main" id="{303C7A54-686E-7DC3-3114-9013630C2270}"/>
            </a:ext>
          </a:extLst>
        </xdr:cNvPr>
        <xdr:cNvPicPr>
          <a:picLocks/>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120775" y="124289418"/>
          <a:ext cx="1177925" cy="785667"/>
        </a:xfrm>
        <a:prstGeom prst="rect">
          <a:avLst/>
        </a:prstGeom>
      </xdr:spPr>
    </xdr:pic>
    <xdr:clientData/>
  </xdr:twoCellAnchor>
  <xdr:twoCellAnchor>
    <xdr:from>
      <xdr:col>1</xdr:col>
      <xdr:colOff>25400</xdr:colOff>
      <xdr:row>95</xdr:row>
      <xdr:rowOff>118827</xdr:rowOff>
    </xdr:from>
    <xdr:to>
      <xdr:col>1</xdr:col>
      <xdr:colOff>1203325</xdr:colOff>
      <xdr:row>95</xdr:row>
      <xdr:rowOff>852729</xdr:rowOff>
    </xdr:to>
    <xdr:pic>
      <xdr:nvPicPr>
        <xdr:cNvPr id="13366" name="1991-0066">
          <a:extLst>
            <a:ext uri="{FF2B5EF4-FFF2-40B4-BE49-F238E27FC236}">
              <a16:creationId xmlns:a16="http://schemas.microsoft.com/office/drawing/2014/main" id="{495A2D7D-6B0A-0ACC-4EAE-3CA58411FB18}"/>
            </a:ext>
          </a:extLst>
        </xdr:cNvPr>
        <xdr:cNvPicPr>
          <a:picLocks/>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20775" y="128201502"/>
          <a:ext cx="1177925" cy="733902"/>
        </a:xfrm>
        <a:prstGeom prst="rect">
          <a:avLst/>
        </a:prstGeom>
      </xdr:spPr>
    </xdr:pic>
    <xdr:clientData/>
  </xdr:twoCellAnchor>
  <xdr:twoCellAnchor>
    <xdr:from>
      <xdr:col>1</xdr:col>
      <xdr:colOff>307296</xdr:colOff>
      <xdr:row>96</xdr:row>
      <xdr:rowOff>25400</xdr:rowOff>
    </xdr:from>
    <xdr:to>
      <xdr:col>1</xdr:col>
      <xdr:colOff>921429</xdr:colOff>
      <xdr:row>96</xdr:row>
      <xdr:rowOff>946150</xdr:rowOff>
    </xdr:to>
    <xdr:pic>
      <xdr:nvPicPr>
        <xdr:cNvPr id="13371" name="1991-0067">
          <a:extLst>
            <a:ext uri="{FF2B5EF4-FFF2-40B4-BE49-F238E27FC236}">
              <a16:creationId xmlns:a16="http://schemas.microsoft.com/office/drawing/2014/main" id="{0A625ECE-3304-4A96-165D-1EB929A1F7E6}"/>
            </a:ext>
          </a:extLst>
        </xdr:cNvPr>
        <xdr:cNvPicPr>
          <a:picLocks/>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402671" y="129079625"/>
          <a:ext cx="614133" cy="920750"/>
        </a:xfrm>
        <a:prstGeom prst="rect">
          <a:avLst/>
        </a:prstGeom>
      </xdr:spPr>
    </xdr:pic>
    <xdr:clientData/>
  </xdr:twoCellAnchor>
  <xdr:twoCellAnchor>
    <xdr:from>
      <xdr:col>1</xdr:col>
      <xdr:colOff>269981</xdr:colOff>
      <xdr:row>97</xdr:row>
      <xdr:rowOff>25400</xdr:rowOff>
    </xdr:from>
    <xdr:to>
      <xdr:col>1</xdr:col>
      <xdr:colOff>958745</xdr:colOff>
      <xdr:row>97</xdr:row>
      <xdr:rowOff>946150</xdr:rowOff>
    </xdr:to>
    <xdr:pic>
      <xdr:nvPicPr>
        <xdr:cNvPr id="13382" name="1991-0069">
          <a:extLst>
            <a:ext uri="{FF2B5EF4-FFF2-40B4-BE49-F238E27FC236}">
              <a16:creationId xmlns:a16="http://schemas.microsoft.com/office/drawing/2014/main" id="{B62FF3FB-8481-C614-54F6-B2F00CFA11AD}"/>
            </a:ext>
          </a:extLst>
        </xdr:cNvPr>
        <xdr:cNvPicPr>
          <a:picLocks/>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365356" y="131022725"/>
          <a:ext cx="688764" cy="920750"/>
        </a:xfrm>
        <a:prstGeom prst="rect">
          <a:avLst/>
        </a:prstGeom>
      </xdr:spPr>
    </xdr:pic>
    <xdr:clientData/>
  </xdr:twoCellAnchor>
  <xdr:twoCellAnchor>
    <xdr:from>
      <xdr:col>1</xdr:col>
      <xdr:colOff>304149</xdr:colOff>
      <xdr:row>98</xdr:row>
      <xdr:rowOff>25400</xdr:rowOff>
    </xdr:from>
    <xdr:to>
      <xdr:col>1</xdr:col>
      <xdr:colOff>924576</xdr:colOff>
      <xdr:row>98</xdr:row>
      <xdr:rowOff>946150</xdr:rowOff>
    </xdr:to>
    <xdr:pic>
      <xdr:nvPicPr>
        <xdr:cNvPr id="13387" name="1991-0070">
          <a:extLst>
            <a:ext uri="{FF2B5EF4-FFF2-40B4-BE49-F238E27FC236}">
              <a16:creationId xmlns:a16="http://schemas.microsoft.com/office/drawing/2014/main" id="{C5753D96-B348-8B4E-8089-606DBCFEB419}"/>
            </a:ext>
          </a:extLst>
        </xdr:cNvPr>
        <xdr:cNvPicPr>
          <a:picLocks/>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1399524" y="131994275"/>
          <a:ext cx="620427" cy="920750"/>
        </a:xfrm>
        <a:prstGeom prst="rect">
          <a:avLst/>
        </a:prstGeom>
      </xdr:spPr>
    </xdr:pic>
    <xdr:clientData/>
  </xdr:twoCellAnchor>
  <xdr:twoCellAnchor>
    <xdr:from>
      <xdr:col>1</xdr:col>
      <xdr:colOff>25400</xdr:colOff>
      <xdr:row>99</xdr:row>
      <xdr:rowOff>263190</xdr:rowOff>
    </xdr:from>
    <xdr:to>
      <xdr:col>1</xdr:col>
      <xdr:colOff>1203325</xdr:colOff>
      <xdr:row>99</xdr:row>
      <xdr:rowOff>708363</xdr:rowOff>
    </xdr:to>
    <xdr:pic>
      <xdr:nvPicPr>
        <xdr:cNvPr id="13393" name="1991-0071">
          <a:extLst>
            <a:ext uri="{FF2B5EF4-FFF2-40B4-BE49-F238E27FC236}">
              <a16:creationId xmlns:a16="http://schemas.microsoft.com/office/drawing/2014/main" id="{0B437DC4-97CA-F248-DB0F-770D2D3F1522}"/>
            </a:ext>
          </a:extLst>
        </xdr:cNvPr>
        <xdr:cNvPicPr>
          <a:picLocks/>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20775" y="133203615"/>
          <a:ext cx="1177925" cy="445173"/>
        </a:xfrm>
        <a:prstGeom prst="rect">
          <a:avLst/>
        </a:prstGeom>
      </xdr:spPr>
    </xdr:pic>
    <xdr:clientData/>
  </xdr:twoCellAnchor>
  <xdr:twoCellAnchor>
    <xdr:from>
      <xdr:col>1</xdr:col>
      <xdr:colOff>25400</xdr:colOff>
      <xdr:row>100</xdr:row>
      <xdr:rowOff>127459</xdr:rowOff>
    </xdr:from>
    <xdr:to>
      <xdr:col>1</xdr:col>
      <xdr:colOff>1203325</xdr:colOff>
      <xdr:row>100</xdr:row>
      <xdr:rowOff>844107</xdr:rowOff>
    </xdr:to>
    <xdr:pic>
      <xdr:nvPicPr>
        <xdr:cNvPr id="13403" name="1991-0074">
          <a:extLst>
            <a:ext uri="{FF2B5EF4-FFF2-40B4-BE49-F238E27FC236}">
              <a16:creationId xmlns:a16="http://schemas.microsoft.com/office/drawing/2014/main" id="{B9763C80-C253-B145-EB4A-AB17D55B6AA2}"/>
            </a:ext>
          </a:extLst>
        </xdr:cNvPr>
        <xdr:cNvPicPr>
          <a:picLocks/>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120775" y="135982534"/>
          <a:ext cx="1177925" cy="716648"/>
        </a:xfrm>
        <a:prstGeom prst="rect">
          <a:avLst/>
        </a:prstGeom>
      </xdr:spPr>
    </xdr:pic>
    <xdr:clientData/>
  </xdr:twoCellAnchor>
  <xdr:twoCellAnchor>
    <xdr:from>
      <xdr:col>1</xdr:col>
      <xdr:colOff>25400</xdr:colOff>
      <xdr:row>101</xdr:row>
      <xdr:rowOff>165993</xdr:rowOff>
    </xdr:from>
    <xdr:to>
      <xdr:col>1</xdr:col>
      <xdr:colOff>1203325</xdr:colOff>
      <xdr:row>101</xdr:row>
      <xdr:rowOff>805569</xdr:rowOff>
    </xdr:to>
    <xdr:pic>
      <xdr:nvPicPr>
        <xdr:cNvPr id="13409" name="1991-0075">
          <a:extLst>
            <a:ext uri="{FF2B5EF4-FFF2-40B4-BE49-F238E27FC236}">
              <a16:creationId xmlns:a16="http://schemas.microsoft.com/office/drawing/2014/main" id="{142C6314-5053-1E3F-9237-03BB17EFCF97}"/>
            </a:ext>
          </a:extLst>
        </xdr:cNvPr>
        <xdr:cNvPicPr>
          <a:picLocks/>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120775" y="136992618"/>
          <a:ext cx="1177925" cy="639576"/>
        </a:xfrm>
        <a:prstGeom prst="rect">
          <a:avLst/>
        </a:prstGeom>
      </xdr:spPr>
    </xdr:pic>
    <xdr:clientData/>
  </xdr:twoCellAnchor>
  <xdr:twoCellAnchor>
    <xdr:from>
      <xdr:col>1</xdr:col>
      <xdr:colOff>25400</xdr:colOff>
      <xdr:row>103</xdr:row>
      <xdr:rowOff>129170</xdr:rowOff>
    </xdr:from>
    <xdr:to>
      <xdr:col>1</xdr:col>
      <xdr:colOff>1203325</xdr:colOff>
      <xdr:row>103</xdr:row>
      <xdr:rowOff>842367</xdr:rowOff>
    </xdr:to>
    <xdr:pic>
      <xdr:nvPicPr>
        <xdr:cNvPr id="13414" name="1991-0077">
          <a:extLst>
            <a:ext uri="{FF2B5EF4-FFF2-40B4-BE49-F238E27FC236}">
              <a16:creationId xmlns:a16="http://schemas.microsoft.com/office/drawing/2014/main" id="{7DB4FFEA-050D-1A8D-A480-58D69C8D5C16}"/>
            </a:ext>
          </a:extLst>
        </xdr:cNvPr>
        <xdr:cNvPicPr>
          <a:picLocks/>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120775" y="138898895"/>
          <a:ext cx="1177925" cy="713197"/>
        </a:xfrm>
        <a:prstGeom prst="rect">
          <a:avLst/>
        </a:prstGeom>
      </xdr:spPr>
    </xdr:pic>
    <xdr:clientData/>
  </xdr:twoCellAnchor>
  <xdr:twoCellAnchor>
    <xdr:from>
      <xdr:col>1</xdr:col>
      <xdr:colOff>25400</xdr:colOff>
      <xdr:row>104</xdr:row>
      <xdr:rowOff>412725</xdr:rowOff>
    </xdr:from>
    <xdr:to>
      <xdr:col>1</xdr:col>
      <xdr:colOff>1203325</xdr:colOff>
      <xdr:row>104</xdr:row>
      <xdr:rowOff>558815</xdr:rowOff>
    </xdr:to>
    <xdr:pic>
      <xdr:nvPicPr>
        <xdr:cNvPr id="13419" name="1991-0078">
          <a:extLst>
            <a:ext uri="{FF2B5EF4-FFF2-40B4-BE49-F238E27FC236}">
              <a16:creationId xmlns:a16="http://schemas.microsoft.com/office/drawing/2014/main" id="{9B2B7A49-DF57-E322-44AC-F6CE9EFE1470}"/>
            </a:ext>
          </a:extLst>
        </xdr:cNvPr>
        <xdr:cNvPicPr>
          <a:picLocks/>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120775" y="140154000"/>
          <a:ext cx="1177925" cy="146090"/>
        </a:xfrm>
        <a:prstGeom prst="rect">
          <a:avLst/>
        </a:prstGeom>
      </xdr:spPr>
    </xdr:pic>
    <xdr:clientData/>
  </xdr:twoCellAnchor>
  <xdr:twoCellAnchor>
    <xdr:from>
      <xdr:col>1</xdr:col>
      <xdr:colOff>25400</xdr:colOff>
      <xdr:row>105</xdr:row>
      <xdr:rowOff>419819</xdr:rowOff>
    </xdr:from>
    <xdr:to>
      <xdr:col>1</xdr:col>
      <xdr:colOff>1203325</xdr:colOff>
      <xdr:row>105</xdr:row>
      <xdr:rowOff>551736</xdr:rowOff>
    </xdr:to>
    <xdr:pic>
      <xdr:nvPicPr>
        <xdr:cNvPr id="13425" name="1991-0079">
          <a:extLst>
            <a:ext uri="{FF2B5EF4-FFF2-40B4-BE49-F238E27FC236}">
              <a16:creationId xmlns:a16="http://schemas.microsoft.com/office/drawing/2014/main" id="{0EE89680-AE5A-F005-ADFB-37235207D30D}"/>
            </a:ext>
          </a:extLst>
        </xdr:cNvPr>
        <xdr:cNvPicPr>
          <a:picLocks/>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120775" y="141132644"/>
          <a:ext cx="1177925" cy="131917"/>
        </a:xfrm>
        <a:prstGeom prst="rect">
          <a:avLst/>
        </a:prstGeom>
      </xdr:spPr>
    </xdr:pic>
    <xdr:clientData/>
  </xdr:twoCellAnchor>
  <xdr:twoCellAnchor>
    <xdr:from>
      <xdr:col>1</xdr:col>
      <xdr:colOff>25400</xdr:colOff>
      <xdr:row>106</xdr:row>
      <xdr:rowOff>396627</xdr:rowOff>
    </xdr:from>
    <xdr:to>
      <xdr:col>1</xdr:col>
      <xdr:colOff>1203325</xdr:colOff>
      <xdr:row>106</xdr:row>
      <xdr:rowOff>574926</xdr:rowOff>
    </xdr:to>
    <xdr:pic>
      <xdr:nvPicPr>
        <xdr:cNvPr id="13430" name="1991-0080">
          <a:extLst>
            <a:ext uri="{FF2B5EF4-FFF2-40B4-BE49-F238E27FC236}">
              <a16:creationId xmlns:a16="http://schemas.microsoft.com/office/drawing/2014/main" id="{0D0E11DC-F7C2-A159-32C8-6462D2A7BFD7}"/>
            </a:ext>
          </a:extLst>
        </xdr:cNvPr>
        <xdr:cNvPicPr>
          <a:picLocks/>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120775" y="142081002"/>
          <a:ext cx="1177925" cy="178299"/>
        </a:xfrm>
        <a:prstGeom prst="rect">
          <a:avLst/>
        </a:prstGeom>
      </xdr:spPr>
    </xdr:pic>
    <xdr:clientData/>
  </xdr:twoCellAnchor>
  <xdr:twoCellAnchor>
    <xdr:from>
      <xdr:col>1</xdr:col>
      <xdr:colOff>25400</xdr:colOff>
      <xdr:row>107</xdr:row>
      <xdr:rowOff>404688</xdr:rowOff>
    </xdr:from>
    <xdr:to>
      <xdr:col>1</xdr:col>
      <xdr:colOff>1203325</xdr:colOff>
      <xdr:row>107</xdr:row>
      <xdr:rowOff>566883</xdr:rowOff>
    </xdr:to>
    <xdr:pic>
      <xdr:nvPicPr>
        <xdr:cNvPr id="13435" name="1991-0081">
          <a:extLst>
            <a:ext uri="{FF2B5EF4-FFF2-40B4-BE49-F238E27FC236}">
              <a16:creationId xmlns:a16="http://schemas.microsoft.com/office/drawing/2014/main" id="{49BD6545-4AF0-F04D-AF49-AD4E450387FA}"/>
            </a:ext>
          </a:extLst>
        </xdr:cNvPr>
        <xdr:cNvPicPr>
          <a:picLocks/>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120775" y="143060613"/>
          <a:ext cx="1177925" cy="162195"/>
        </a:xfrm>
        <a:prstGeom prst="rect">
          <a:avLst/>
        </a:prstGeom>
      </xdr:spPr>
    </xdr:pic>
    <xdr:clientData/>
  </xdr:twoCellAnchor>
  <xdr:twoCellAnchor>
    <xdr:from>
      <xdr:col>1</xdr:col>
      <xdr:colOff>25400</xdr:colOff>
      <xdr:row>108</xdr:row>
      <xdr:rowOff>413730</xdr:rowOff>
    </xdr:from>
    <xdr:to>
      <xdr:col>1</xdr:col>
      <xdr:colOff>1203325</xdr:colOff>
      <xdr:row>108</xdr:row>
      <xdr:rowOff>557809</xdr:rowOff>
    </xdr:to>
    <xdr:pic>
      <xdr:nvPicPr>
        <xdr:cNvPr id="13441" name="1991-0082">
          <a:extLst>
            <a:ext uri="{FF2B5EF4-FFF2-40B4-BE49-F238E27FC236}">
              <a16:creationId xmlns:a16="http://schemas.microsoft.com/office/drawing/2014/main" id="{22AB2BFE-D3C6-A104-8CD0-B889C6456E12}"/>
            </a:ext>
          </a:extLst>
        </xdr:cNvPr>
        <xdr:cNvPicPr>
          <a:picLocks/>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1120775" y="144041205"/>
          <a:ext cx="1177925" cy="144079"/>
        </a:xfrm>
        <a:prstGeom prst="rect">
          <a:avLst/>
        </a:prstGeom>
      </xdr:spPr>
    </xdr:pic>
    <xdr:clientData/>
  </xdr:twoCellAnchor>
  <xdr:twoCellAnchor>
    <xdr:from>
      <xdr:col>1</xdr:col>
      <xdr:colOff>25400</xdr:colOff>
      <xdr:row>109</xdr:row>
      <xdr:rowOff>388094</xdr:rowOff>
    </xdr:from>
    <xdr:to>
      <xdr:col>1</xdr:col>
      <xdr:colOff>1203325</xdr:colOff>
      <xdr:row>109</xdr:row>
      <xdr:rowOff>583448</xdr:rowOff>
    </xdr:to>
    <xdr:pic>
      <xdr:nvPicPr>
        <xdr:cNvPr id="13446" name="1991-0083">
          <a:extLst>
            <a:ext uri="{FF2B5EF4-FFF2-40B4-BE49-F238E27FC236}">
              <a16:creationId xmlns:a16="http://schemas.microsoft.com/office/drawing/2014/main" id="{7BA790AE-10B3-F229-F61F-CCBAC359E25F}"/>
            </a:ext>
          </a:extLst>
        </xdr:cNvPr>
        <xdr:cNvPicPr>
          <a:picLocks/>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120775" y="144987119"/>
          <a:ext cx="1177925" cy="195354"/>
        </a:xfrm>
        <a:prstGeom prst="rect">
          <a:avLst/>
        </a:prstGeom>
      </xdr:spPr>
    </xdr:pic>
    <xdr:clientData/>
  </xdr:twoCellAnchor>
  <xdr:twoCellAnchor>
    <xdr:from>
      <xdr:col>1</xdr:col>
      <xdr:colOff>25400</xdr:colOff>
      <xdr:row>110</xdr:row>
      <xdr:rowOff>391083</xdr:rowOff>
    </xdr:from>
    <xdr:to>
      <xdr:col>1</xdr:col>
      <xdr:colOff>1203325</xdr:colOff>
      <xdr:row>110</xdr:row>
      <xdr:rowOff>580431</xdr:rowOff>
    </xdr:to>
    <xdr:pic>
      <xdr:nvPicPr>
        <xdr:cNvPr id="13451" name="1991-0084">
          <a:extLst>
            <a:ext uri="{FF2B5EF4-FFF2-40B4-BE49-F238E27FC236}">
              <a16:creationId xmlns:a16="http://schemas.microsoft.com/office/drawing/2014/main" id="{7436C936-1825-95FB-2139-0DC026478EA2}"/>
            </a:ext>
          </a:extLst>
        </xdr:cNvPr>
        <xdr:cNvPicPr>
          <a:picLocks/>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120775" y="145961658"/>
          <a:ext cx="1177925" cy="189348"/>
        </a:xfrm>
        <a:prstGeom prst="rect">
          <a:avLst/>
        </a:prstGeom>
      </xdr:spPr>
    </xdr:pic>
    <xdr:clientData/>
  </xdr:twoCellAnchor>
  <xdr:twoCellAnchor>
    <xdr:from>
      <xdr:col>1</xdr:col>
      <xdr:colOff>25400</xdr:colOff>
      <xdr:row>111</xdr:row>
      <xdr:rowOff>422064</xdr:rowOff>
    </xdr:from>
    <xdr:to>
      <xdr:col>1</xdr:col>
      <xdr:colOff>1203325</xdr:colOff>
      <xdr:row>111</xdr:row>
      <xdr:rowOff>549480</xdr:rowOff>
    </xdr:to>
    <xdr:pic>
      <xdr:nvPicPr>
        <xdr:cNvPr id="13457" name="1991-0085">
          <a:extLst>
            <a:ext uri="{FF2B5EF4-FFF2-40B4-BE49-F238E27FC236}">
              <a16:creationId xmlns:a16="http://schemas.microsoft.com/office/drawing/2014/main" id="{B7FB9EB8-2B36-6343-E2D6-F2D120066AD7}"/>
            </a:ext>
          </a:extLst>
        </xdr:cNvPr>
        <xdr:cNvPicPr>
          <a:picLocks/>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1120775" y="146964189"/>
          <a:ext cx="1177925" cy="127416"/>
        </a:xfrm>
        <a:prstGeom prst="rect">
          <a:avLst/>
        </a:prstGeom>
      </xdr:spPr>
    </xdr:pic>
    <xdr:clientData/>
  </xdr:twoCellAnchor>
  <xdr:twoCellAnchor>
    <xdr:from>
      <xdr:col>1</xdr:col>
      <xdr:colOff>25400</xdr:colOff>
      <xdr:row>112</xdr:row>
      <xdr:rowOff>293675</xdr:rowOff>
    </xdr:from>
    <xdr:to>
      <xdr:col>1</xdr:col>
      <xdr:colOff>1203325</xdr:colOff>
      <xdr:row>112</xdr:row>
      <xdr:rowOff>677881</xdr:rowOff>
    </xdr:to>
    <xdr:pic>
      <xdr:nvPicPr>
        <xdr:cNvPr id="13462" name="1991-0086">
          <a:extLst>
            <a:ext uri="{FF2B5EF4-FFF2-40B4-BE49-F238E27FC236}">
              <a16:creationId xmlns:a16="http://schemas.microsoft.com/office/drawing/2014/main" id="{968B6104-8793-31A1-D936-02C80FDE95EF}"/>
            </a:ext>
          </a:extLst>
        </xdr:cNvPr>
        <xdr:cNvPicPr>
          <a:picLocks/>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120775" y="147807350"/>
          <a:ext cx="1177925" cy="384206"/>
        </a:xfrm>
        <a:prstGeom prst="rect">
          <a:avLst/>
        </a:prstGeom>
      </xdr:spPr>
    </xdr:pic>
    <xdr:clientData/>
  </xdr:twoCellAnchor>
  <xdr:twoCellAnchor>
    <xdr:from>
      <xdr:col>1</xdr:col>
      <xdr:colOff>25400</xdr:colOff>
      <xdr:row>114</xdr:row>
      <xdr:rowOff>405123</xdr:rowOff>
    </xdr:from>
    <xdr:to>
      <xdr:col>1</xdr:col>
      <xdr:colOff>1203325</xdr:colOff>
      <xdr:row>114</xdr:row>
      <xdr:rowOff>566422</xdr:rowOff>
    </xdr:to>
    <xdr:pic>
      <xdr:nvPicPr>
        <xdr:cNvPr id="13489" name="1991-0092">
          <a:extLst>
            <a:ext uri="{FF2B5EF4-FFF2-40B4-BE49-F238E27FC236}">
              <a16:creationId xmlns:a16="http://schemas.microsoft.com/office/drawing/2014/main" id="{AFCC2A93-C7FE-A7AF-0E66-82E61D3F5225}"/>
            </a:ext>
          </a:extLst>
        </xdr:cNvPr>
        <xdr:cNvPicPr>
          <a:picLocks/>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1120775" y="153748098"/>
          <a:ext cx="1177925" cy="161299"/>
        </a:xfrm>
        <a:prstGeom prst="rect">
          <a:avLst/>
        </a:prstGeom>
      </xdr:spPr>
    </xdr:pic>
    <xdr:clientData/>
  </xdr:twoCellAnchor>
  <xdr:twoCellAnchor>
    <xdr:from>
      <xdr:col>1</xdr:col>
      <xdr:colOff>25400</xdr:colOff>
      <xdr:row>115</xdr:row>
      <xdr:rowOff>413159</xdr:rowOff>
    </xdr:from>
    <xdr:to>
      <xdr:col>1</xdr:col>
      <xdr:colOff>1203325</xdr:colOff>
      <xdr:row>115</xdr:row>
      <xdr:rowOff>558383</xdr:rowOff>
    </xdr:to>
    <xdr:pic>
      <xdr:nvPicPr>
        <xdr:cNvPr id="13494" name="1991-0093">
          <a:extLst>
            <a:ext uri="{FF2B5EF4-FFF2-40B4-BE49-F238E27FC236}">
              <a16:creationId xmlns:a16="http://schemas.microsoft.com/office/drawing/2014/main" id="{33B56F9A-B24E-035A-9A33-90F29C27F997}"/>
            </a:ext>
          </a:extLst>
        </xdr:cNvPr>
        <xdr:cNvPicPr>
          <a:picLocks/>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1120775" y="154727684"/>
          <a:ext cx="1177925" cy="145224"/>
        </a:xfrm>
        <a:prstGeom prst="rect">
          <a:avLst/>
        </a:prstGeom>
      </xdr:spPr>
    </xdr:pic>
    <xdr:clientData/>
  </xdr:twoCellAnchor>
  <xdr:twoCellAnchor>
    <xdr:from>
      <xdr:col>1</xdr:col>
      <xdr:colOff>25400</xdr:colOff>
      <xdr:row>116</xdr:row>
      <xdr:rowOff>408484</xdr:rowOff>
    </xdr:from>
    <xdr:to>
      <xdr:col>1</xdr:col>
      <xdr:colOff>1203325</xdr:colOff>
      <xdr:row>116</xdr:row>
      <xdr:rowOff>563078</xdr:rowOff>
    </xdr:to>
    <xdr:pic>
      <xdr:nvPicPr>
        <xdr:cNvPr id="13499" name="1991-0094">
          <a:extLst>
            <a:ext uri="{FF2B5EF4-FFF2-40B4-BE49-F238E27FC236}">
              <a16:creationId xmlns:a16="http://schemas.microsoft.com/office/drawing/2014/main" id="{1D91BA09-B987-558D-1A0E-3AC3B100BD45}"/>
            </a:ext>
          </a:extLst>
        </xdr:cNvPr>
        <xdr:cNvPicPr>
          <a:picLocks/>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1120775" y="155694559"/>
          <a:ext cx="1177925" cy="154594"/>
        </a:xfrm>
        <a:prstGeom prst="rect">
          <a:avLst/>
        </a:prstGeom>
      </xdr:spPr>
    </xdr:pic>
    <xdr:clientData/>
  </xdr:twoCellAnchor>
  <xdr:twoCellAnchor>
    <xdr:from>
      <xdr:col>1</xdr:col>
      <xdr:colOff>25400</xdr:colOff>
      <xdr:row>117</xdr:row>
      <xdr:rowOff>415367</xdr:rowOff>
    </xdr:from>
    <xdr:to>
      <xdr:col>1</xdr:col>
      <xdr:colOff>1203325</xdr:colOff>
      <xdr:row>117</xdr:row>
      <xdr:rowOff>556192</xdr:rowOff>
    </xdr:to>
    <xdr:pic>
      <xdr:nvPicPr>
        <xdr:cNvPr id="13505" name="1991-0095">
          <a:extLst>
            <a:ext uri="{FF2B5EF4-FFF2-40B4-BE49-F238E27FC236}">
              <a16:creationId xmlns:a16="http://schemas.microsoft.com/office/drawing/2014/main" id="{3A5E55FE-4C74-F0A4-7603-5D93BFCAF1E6}"/>
            </a:ext>
          </a:extLst>
        </xdr:cNvPr>
        <xdr:cNvPicPr>
          <a:picLocks/>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120775" y="156672992"/>
          <a:ext cx="1177925" cy="140825"/>
        </a:xfrm>
        <a:prstGeom prst="rect">
          <a:avLst/>
        </a:prstGeom>
      </xdr:spPr>
    </xdr:pic>
    <xdr:clientData/>
  </xdr:twoCellAnchor>
  <xdr:twoCellAnchor>
    <xdr:from>
      <xdr:col>1</xdr:col>
      <xdr:colOff>25400</xdr:colOff>
      <xdr:row>118</xdr:row>
      <xdr:rowOff>293675</xdr:rowOff>
    </xdr:from>
    <xdr:to>
      <xdr:col>1</xdr:col>
      <xdr:colOff>1203325</xdr:colOff>
      <xdr:row>118</xdr:row>
      <xdr:rowOff>677881</xdr:rowOff>
    </xdr:to>
    <xdr:pic>
      <xdr:nvPicPr>
        <xdr:cNvPr id="13510" name="1991-0096">
          <a:extLst>
            <a:ext uri="{FF2B5EF4-FFF2-40B4-BE49-F238E27FC236}">
              <a16:creationId xmlns:a16="http://schemas.microsoft.com/office/drawing/2014/main" id="{843D8531-E8E7-1A39-0EDE-67172F9BADC4}"/>
            </a:ext>
          </a:extLst>
        </xdr:cNvPr>
        <xdr:cNvPicPr>
          <a:picLocks/>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120775" y="157522850"/>
          <a:ext cx="1177925" cy="384206"/>
        </a:xfrm>
        <a:prstGeom prst="rect">
          <a:avLst/>
        </a:prstGeom>
      </xdr:spPr>
    </xdr:pic>
    <xdr:clientData/>
  </xdr:twoCellAnchor>
  <xdr:twoCellAnchor>
    <xdr:from>
      <xdr:col>1</xdr:col>
      <xdr:colOff>25400</xdr:colOff>
      <xdr:row>119</xdr:row>
      <xdr:rowOff>293675</xdr:rowOff>
    </xdr:from>
    <xdr:to>
      <xdr:col>1</xdr:col>
      <xdr:colOff>1203325</xdr:colOff>
      <xdr:row>119</xdr:row>
      <xdr:rowOff>677881</xdr:rowOff>
    </xdr:to>
    <xdr:pic>
      <xdr:nvPicPr>
        <xdr:cNvPr id="13515" name="1991-0097">
          <a:extLst>
            <a:ext uri="{FF2B5EF4-FFF2-40B4-BE49-F238E27FC236}">
              <a16:creationId xmlns:a16="http://schemas.microsoft.com/office/drawing/2014/main" id="{D52DED08-F77D-5FA9-5736-A3F49B87E624}"/>
            </a:ext>
          </a:extLst>
        </xdr:cNvPr>
        <xdr:cNvPicPr>
          <a:picLocks/>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120775" y="158494400"/>
          <a:ext cx="1177925" cy="384206"/>
        </a:xfrm>
        <a:prstGeom prst="rect">
          <a:avLst/>
        </a:prstGeom>
      </xdr:spPr>
    </xdr:pic>
    <xdr:clientData/>
  </xdr:twoCellAnchor>
  <xdr:twoCellAnchor>
    <xdr:from>
      <xdr:col>1</xdr:col>
      <xdr:colOff>277635</xdr:colOff>
      <xdr:row>120</xdr:row>
      <xdr:rowOff>25412</xdr:rowOff>
    </xdr:from>
    <xdr:to>
      <xdr:col>1</xdr:col>
      <xdr:colOff>951091</xdr:colOff>
      <xdr:row>120</xdr:row>
      <xdr:rowOff>946162</xdr:rowOff>
    </xdr:to>
    <xdr:pic>
      <xdr:nvPicPr>
        <xdr:cNvPr id="13526" name="1991-0099">
          <a:extLst>
            <a:ext uri="{FF2B5EF4-FFF2-40B4-BE49-F238E27FC236}">
              <a16:creationId xmlns:a16="http://schemas.microsoft.com/office/drawing/2014/main" id="{D939FBBC-3BCC-88B9-FC5D-85B02E4C1FA7}"/>
            </a:ext>
          </a:extLst>
        </xdr:cNvPr>
        <xdr:cNvPicPr>
          <a:picLocks/>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373010" y="160169237"/>
          <a:ext cx="673456" cy="920750"/>
        </a:xfrm>
        <a:prstGeom prst="rect">
          <a:avLst/>
        </a:prstGeom>
      </xdr:spPr>
    </xdr:pic>
    <xdr:clientData/>
  </xdr:twoCellAnchor>
  <xdr:twoCellAnchor>
    <xdr:from>
      <xdr:col>1</xdr:col>
      <xdr:colOff>66228</xdr:colOff>
      <xdr:row>121</xdr:row>
      <xdr:rowOff>25388</xdr:rowOff>
    </xdr:from>
    <xdr:to>
      <xdr:col>1</xdr:col>
      <xdr:colOff>1162498</xdr:colOff>
      <xdr:row>121</xdr:row>
      <xdr:rowOff>946138</xdr:rowOff>
    </xdr:to>
    <xdr:pic>
      <xdr:nvPicPr>
        <xdr:cNvPr id="13531" name="1991-0100">
          <a:extLst>
            <a:ext uri="{FF2B5EF4-FFF2-40B4-BE49-F238E27FC236}">
              <a16:creationId xmlns:a16="http://schemas.microsoft.com/office/drawing/2014/main" id="{23C3DB58-136E-5767-DB2A-2DE10C561244}"/>
            </a:ext>
          </a:extLst>
        </xdr:cNvPr>
        <xdr:cNvPicPr>
          <a:picLocks/>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1161603" y="161140763"/>
          <a:ext cx="1096270" cy="920750"/>
        </a:xfrm>
        <a:prstGeom prst="rect">
          <a:avLst/>
        </a:prstGeom>
      </xdr:spPr>
    </xdr:pic>
    <xdr:clientData/>
  </xdr:twoCellAnchor>
  <xdr:twoCellAnchor>
    <xdr:from>
      <xdr:col>1</xdr:col>
      <xdr:colOff>233181</xdr:colOff>
      <xdr:row>122</xdr:row>
      <xdr:rowOff>25400</xdr:rowOff>
    </xdr:from>
    <xdr:to>
      <xdr:col>1</xdr:col>
      <xdr:colOff>995545</xdr:colOff>
      <xdr:row>122</xdr:row>
      <xdr:rowOff>946150</xdr:rowOff>
    </xdr:to>
    <xdr:pic>
      <xdr:nvPicPr>
        <xdr:cNvPr id="13537" name="1991-0101">
          <a:extLst>
            <a:ext uri="{FF2B5EF4-FFF2-40B4-BE49-F238E27FC236}">
              <a16:creationId xmlns:a16="http://schemas.microsoft.com/office/drawing/2014/main" id="{E32AC88A-7445-B138-DAAC-69B552CD7839}"/>
            </a:ext>
          </a:extLst>
        </xdr:cNvPr>
        <xdr:cNvPicPr>
          <a:picLocks/>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328556" y="162112325"/>
          <a:ext cx="762364" cy="920750"/>
        </a:xfrm>
        <a:prstGeom prst="rect">
          <a:avLst/>
        </a:prstGeom>
      </xdr:spPr>
    </xdr:pic>
    <xdr:clientData/>
  </xdr:twoCellAnchor>
  <xdr:twoCellAnchor>
    <xdr:from>
      <xdr:col>1</xdr:col>
      <xdr:colOff>168751</xdr:colOff>
      <xdr:row>123</xdr:row>
      <xdr:rowOff>25400</xdr:rowOff>
    </xdr:from>
    <xdr:to>
      <xdr:col>1</xdr:col>
      <xdr:colOff>1059975</xdr:colOff>
      <xdr:row>123</xdr:row>
      <xdr:rowOff>946150</xdr:rowOff>
    </xdr:to>
    <xdr:pic>
      <xdr:nvPicPr>
        <xdr:cNvPr id="13542" name="1991-0102">
          <a:extLst>
            <a:ext uri="{FF2B5EF4-FFF2-40B4-BE49-F238E27FC236}">
              <a16:creationId xmlns:a16="http://schemas.microsoft.com/office/drawing/2014/main" id="{985717B1-B070-5255-F93B-166A3A2BED11}"/>
            </a:ext>
          </a:extLst>
        </xdr:cNvPr>
        <xdr:cNvPicPr>
          <a:picLocks/>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1264126" y="163083875"/>
          <a:ext cx="891224" cy="920750"/>
        </a:xfrm>
        <a:prstGeom prst="rect">
          <a:avLst/>
        </a:prstGeom>
      </xdr:spPr>
    </xdr:pic>
    <xdr:clientData/>
  </xdr:twoCellAnchor>
  <xdr:twoCellAnchor>
    <xdr:from>
      <xdr:col>1</xdr:col>
      <xdr:colOff>189228</xdr:colOff>
      <xdr:row>124</xdr:row>
      <xdr:rowOff>25400</xdr:rowOff>
    </xdr:from>
    <xdr:to>
      <xdr:col>1</xdr:col>
      <xdr:colOff>1039497</xdr:colOff>
      <xdr:row>124</xdr:row>
      <xdr:rowOff>946150</xdr:rowOff>
    </xdr:to>
    <xdr:pic>
      <xdr:nvPicPr>
        <xdr:cNvPr id="13547" name="1991-0103">
          <a:extLst>
            <a:ext uri="{FF2B5EF4-FFF2-40B4-BE49-F238E27FC236}">
              <a16:creationId xmlns:a16="http://schemas.microsoft.com/office/drawing/2014/main" id="{35126943-AC2C-24B5-B510-26D1A82246A6}"/>
            </a:ext>
          </a:extLst>
        </xdr:cNvPr>
        <xdr:cNvPicPr>
          <a:picLocks/>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284603" y="164055425"/>
          <a:ext cx="850269" cy="920750"/>
        </a:xfrm>
        <a:prstGeom prst="rect">
          <a:avLst/>
        </a:prstGeom>
      </xdr:spPr>
    </xdr:pic>
    <xdr:clientData/>
  </xdr:twoCellAnchor>
  <xdr:twoCellAnchor>
    <xdr:from>
      <xdr:col>1</xdr:col>
      <xdr:colOff>470046</xdr:colOff>
      <xdr:row>125</xdr:row>
      <xdr:rowOff>25400</xdr:rowOff>
    </xdr:from>
    <xdr:to>
      <xdr:col>1</xdr:col>
      <xdr:colOff>758680</xdr:colOff>
      <xdr:row>125</xdr:row>
      <xdr:rowOff>946150</xdr:rowOff>
    </xdr:to>
    <xdr:pic>
      <xdr:nvPicPr>
        <xdr:cNvPr id="13553" name="1991-0104">
          <a:extLst>
            <a:ext uri="{FF2B5EF4-FFF2-40B4-BE49-F238E27FC236}">
              <a16:creationId xmlns:a16="http://schemas.microsoft.com/office/drawing/2014/main" id="{65900CDD-ADAB-1F75-7D9E-1CE6A94947E0}"/>
            </a:ext>
          </a:extLst>
        </xdr:cNvPr>
        <xdr:cNvPicPr>
          <a:picLocks/>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1565421" y="165026975"/>
          <a:ext cx="288634" cy="920750"/>
        </a:xfrm>
        <a:prstGeom prst="rect">
          <a:avLst/>
        </a:prstGeom>
      </xdr:spPr>
    </xdr:pic>
    <xdr:clientData/>
  </xdr:twoCellAnchor>
  <xdr:twoCellAnchor>
    <xdr:from>
      <xdr:col>1</xdr:col>
      <xdr:colOff>25400</xdr:colOff>
      <xdr:row>132</xdr:row>
      <xdr:rowOff>129170</xdr:rowOff>
    </xdr:from>
    <xdr:to>
      <xdr:col>1</xdr:col>
      <xdr:colOff>1203325</xdr:colOff>
      <xdr:row>132</xdr:row>
      <xdr:rowOff>842367</xdr:rowOff>
    </xdr:to>
    <xdr:pic>
      <xdr:nvPicPr>
        <xdr:cNvPr id="13569" name="1991-0114">
          <a:extLst>
            <a:ext uri="{FF2B5EF4-FFF2-40B4-BE49-F238E27FC236}">
              <a16:creationId xmlns:a16="http://schemas.microsoft.com/office/drawing/2014/main" id="{C8203735-2114-BC47-664F-1CFE54395AD7}"/>
            </a:ext>
          </a:extLst>
        </xdr:cNvPr>
        <xdr:cNvPicPr>
          <a:picLocks/>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120775" y="174846245"/>
          <a:ext cx="1177925" cy="713197"/>
        </a:xfrm>
        <a:prstGeom prst="rect">
          <a:avLst/>
        </a:prstGeom>
      </xdr:spPr>
    </xdr:pic>
    <xdr:clientData/>
  </xdr:twoCellAnchor>
  <xdr:twoCellAnchor>
    <xdr:from>
      <xdr:col>1</xdr:col>
      <xdr:colOff>25400</xdr:colOff>
      <xdr:row>133</xdr:row>
      <xdr:rowOff>396069</xdr:rowOff>
    </xdr:from>
    <xdr:to>
      <xdr:col>1</xdr:col>
      <xdr:colOff>1203325</xdr:colOff>
      <xdr:row>133</xdr:row>
      <xdr:rowOff>575471</xdr:rowOff>
    </xdr:to>
    <xdr:pic>
      <xdr:nvPicPr>
        <xdr:cNvPr id="13574" name="1991-0115">
          <a:extLst>
            <a:ext uri="{FF2B5EF4-FFF2-40B4-BE49-F238E27FC236}">
              <a16:creationId xmlns:a16="http://schemas.microsoft.com/office/drawing/2014/main" id="{DD74F793-35FE-3342-9E8B-7A7A09D75C2C}"/>
            </a:ext>
          </a:extLst>
        </xdr:cNvPr>
        <xdr:cNvPicPr>
          <a:picLocks/>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1120775" y="176084694"/>
          <a:ext cx="1177925" cy="179402"/>
        </a:xfrm>
        <a:prstGeom prst="rect">
          <a:avLst/>
        </a:prstGeom>
      </xdr:spPr>
    </xdr:pic>
    <xdr:clientData/>
  </xdr:twoCellAnchor>
  <xdr:twoCellAnchor>
    <xdr:from>
      <xdr:col>1</xdr:col>
      <xdr:colOff>360347</xdr:colOff>
      <xdr:row>134</xdr:row>
      <xdr:rowOff>25388</xdr:rowOff>
    </xdr:from>
    <xdr:to>
      <xdr:col>1</xdr:col>
      <xdr:colOff>868378</xdr:colOff>
      <xdr:row>134</xdr:row>
      <xdr:rowOff>946138</xdr:rowOff>
    </xdr:to>
    <xdr:pic>
      <xdr:nvPicPr>
        <xdr:cNvPr id="13579" name="1991-0116">
          <a:extLst>
            <a:ext uri="{FF2B5EF4-FFF2-40B4-BE49-F238E27FC236}">
              <a16:creationId xmlns:a16="http://schemas.microsoft.com/office/drawing/2014/main" id="{979312D1-3CD4-76BC-EAEE-19F3BEF8DF35}"/>
            </a:ext>
          </a:extLst>
        </xdr:cNvPr>
        <xdr:cNvPicPr>
          <a:picLocks/>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455722" y="176685563"/>
          <a:ext cx="508031" cy="920750"/>
        </a:xfrm>
        <a:prstGeom prst="rect">
          <a:avLst/>
        </a:prstGeom>
      </xdr:spPr>
    </xdr:pic>
    <xdr:clientData/>
  </xdr:twoCellAnchor>
  <xdr:twoCellAnchor>
    <xdr:from>
      <xdr:col>1</xdr:col>
      <xdr:colOff>25400</xdr:colOff>
      <xdr:row>137</xdr:row>
      <xdr:rowOff>378098</xdr:rowOff>
    </xdr:from>
    <xdr:to>
      <xdr:col>1</xdr:col>
      <xdr:colOff>1203325</xdr:colOff>
      <xdr:row>137</xdr:row>
      <xdr:rowOff>593458</xdr:rowOff>
    </xdr:to>
    <xdr:pic>
      <xdr:nvPicPr>
        <xdr:cNvPr id="13585" name="1991-0119">
          <a:extLst>
            <a:ext uri="{FF2B5EF4-FFF2-40B4-BE49-F238E27FC236}">
              <a16:creationId xmlns:a16="http://schemas.microsoft.com/office/drawing/2014/main" id="{898FF247-62BD-90E5-D1FA-C191C525803A}"/>
            </a:ext>
          </a:extLst>
        </xdr:cNvPr>
        <xdr:cNvPicPr>
          <a:picLocks/>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120775" y="179952923"/>
          <a:ext cx="1177925" cy="215360"/>
        </a:xfrm>
        <a:prstGeom prst="rect">
          <a:avLst/>
        </a:prstGeom>
      </xdr:spPr>
    </xdr:pic>
    <xdr:clientData/>
  </xdr:twoCellAnchor>
  <xdr:twoCellAnchor>
    <xdr:from>
      <xdr:col>1</xdr:col>
      <xdr:colOff>25400</xdr:colOff>
      <xdr:row>138</xdr:row>
      <xdr:rowOff>419658</xdr:rowOff>
    </xdr:from>
    <xdr:to>
      <xdr:col>1</xdr:col>
      <xdr:colOff>1203325</xdr:colOff>
      <xdr:row>138</xdr:row>
      <xdr:rowOff>551880</xdr:rowOff>
    </xdr:to>
    <xdr:pic>
      <xdr:nvPicPr>
        <xdr:cNvPr id="13590" name="1991-0120">
          <a:extLst>
            <a:ext uri="{FF2B5EF4-FFF2-40B4-BE49-F238E27FC236}">
              <a16:creationId xmlns:a16="http://schemas.microsoft.com/office/drawing/2014/main" id="{CC046652-CAF9-7372-CCAD-BA48DD704BAE}"/>
            </a:ext>
          </a:extLst>
        </xdr:cNvPr>
        <xdr:cNvPicPr>
          <a:picLocks/>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1120775" y="180966033"/>
          <a:ext cx="1177925" cy="132222"/>
        </a:xfrm>
        <a:prstGeom prst="rect">
          <a:avLst/>
        </a:prstGeom>
      </xdr:spPr>
    </xdr:pic>
    <xdr:clientData/>
  </xdr:twoCellAnchor>
  <xdr:twoCellAnchor>
    <xdr:from>
      <xdr:col>1</xdr:col>
      <xdr:colOff>25400</xdr:colOff>
      <xdr:row>139</xdr:row>
      <xdr:rowOff>376523</xdr:rowOff>
    </xdr:from>
    <xdr:to>
      <xdr:col>1</xdr:col>
      <xdr:colOff>1203325</xdr:colOff>
      <xdr:row>139</xdr:row>
      <xdr:rowOff>595023</xdr:rowOff>
    </xdr:to>
    <xdr:pic>
      <xdr:nvPicPr>
        <xdr:cNvPr id="13595" name="1991-0121">
          <a:extLst>
            <a:ext uri="{FF2B5EF4-FFF2-40B4-BE49-F238E27FC236}">
              <a16:creationId xmlns:a16="http://schemas.microsoft.com/office/drawing/2014/main" id="{C9C6DC55-7B18-F0E9-D8D5-870A322714D3}"/>
            </a:ext>
          </a:extLst>
        </xdr:cNvPr>
        <xdr:cNvPicPr>
          <a:picLocks/>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1120775" y="181894448"/>
          <a:ext cx="1177925" cy="218500"/>
        </a:xfrm>
        <a:prstGeom prst="rect">
          <a:avLst/>
        </a:prstGeom>
      </xdr:spPr>
    </xdr:pic>
    <xdr:clientData/>
  </xdr:twoCellAnchor>
  <xdr:twoCellAnchor>
    <xdr:from>
      <xdr:col>1</xdr:col>
      <xdr:colOff>25400</xdr:colOff>
      <xdr:row>140</xdr:row>
      <xdr:rowOff>402568</xdr:rowOff>
    </xdr:from>
    <xdr:to>
      <xdr:col>1</xdr:col>
      <xdr:colOff>1203325</xdr:colOff>
      <xdr:row>140</xdr:row>
      <xdr:rowOff>568983</xdr:rowOff>
    </xdr:to>
    <xdr:pic>
      <xdr:nvPicPr>
        <xdr:cNvPr id="13601" name="1991-0122">
          <a:extLst>
            <a:ext uri="{FF2B5EF4-FFF2-40B4-BE49-F238E27FC236}">
              <a16:creationId xmlns:a16="http://schemas.microsoft.com/office/drawing/2014/main" id="{CC108F97-7885-7AA4-89B5-4CC000E51C81}"/>
            </a:ext>
          </a:extLst>
        </xdr:cNvPr>
        <xdr:cNvPicPr>
          <a:picLocks/>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1120775" y="182892043"/>
          <a:ext cx="1177925" cy="166415"/>
        </a:xfrm>
        <a:prstGeom prst="rect">
          <a:avLst/>
        </a:prstGeom>
      </xdr:spPr>
    </xdr:pic>
    <xdr:clientData/>
  </xdr:twoCellAnchor>
  <xdr:twoCellAnchor>
    <xdr:from>
      <xdr:col>1</xdr:col>
      <xdr:colOff>25400</xdr:colOff>
      <xdr:row>141</xdr:row>
      <xdr:rowOff>401799</xdr:rowOff>
    </xdr:from>
    <xdr:to>
      <xdr:col>1</xdr:col>
      <xdr:colOff>1203325</xdr:colOff>
      <xdr:row>141</xdr:row>
      <xdr:rowOff>569745</xdr:rowOff>
    </xdr:to>
    <xdr:pic>
      <xdr:nvPicPr>
        <xdr:cNvPr id="13611" name="1991-0124">
          <a:extLst>
            <a:ext uri="{FF2B5EF4-FFF2-40B4-BE49-F238E27FC236}">
              <a16:creationId xmlns:a16="http://schemas.microsoft.com/office/drawing/2014/main" id="{6EA68F00-8406-B1D4-44F9-48768E70EEDA}"/>
            </a:ext>
          </a:extLst>
        </xdr:cNvPr>
        <xdr:cNvPicPr>
          <a:picLocks/>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1120775" y="184834374"/>
          <a:ext cx="1177925" cy="167946"/>
        </a:xfrm>
        <a:prstGeom prst="rect">
          <a:avLst/>
        </a:prstGeom>
      </xdr:spPr>
    </xdr:pic>
    <xdr:clientData/>
  </xdr:twoCellAnchor>
  <xdr:twoCellAnchor>
    <xdr:from>
      <xdr:col>1</xdr:col>
      <xdr:colOff>25400</xdr:colOff>
      <xdr:row>142</xdr:row>
      <xdr:rowOff>422250</xdr:rowOff>
    </xdr:from>
    <xdr:to>
      <xdr:col>1</xdr:col>
      <xdr:colOff>1203325</xdr:colOff>
      <xdr:row>142</xdr:row>
      <xdr:rowOff>549296</xdr:rowOff>
    </xdr:to>
    <xdr:pic>
      <xdr:nvPicPr>
        <xdr:cNvPr id="13622" name="1991-0126">
          <a:extLst>
            <a:ext uri="{FF2B5EF4-FFF2-40B4-BE49-F238E27FC236}">
              <a16:creationId xmlns:a16="http://schemas.microsoft.com/office/drawing/2014/main" id="{AABB1906-AF4A-548C-B39E-9F388CE1C088}"/>
            </a:ext>
          </a:extLst>
        </xdr:cNvPr>
        <xdr:cNvPicPr>
          <a:picLocks/>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120775" y="186797925"/>
          <a:ext cx="1177925" cy="127046"/>
        </a:xfrm>
        <a:prstGeom prst="rect">
          <a:avLst/>
        </a:prstGeom>
      </xdr:spPr>
    </xdr:pic>
    <xdr:clientData/>
  </xdr:twoCellAnchor>
  <xdr:twoCellAnchor>
    <xdr:from>
      <xdr:col>1</xdr:col>
      <xdr:colOff>25400</xdr:colOff>
      <xdr:row>143</xdr:row>
      <xdr:rowOff>399194</xdr:rowOff>
    </xdr:from>
    <xdr:to>
      <xdr:col>1</xdr:col>
      <xdr:colOff>1203325</xdr:colOff>
      <xdr:row>143</xdr:row>
      <xdr:rowOff>572365</xdr:rowOff>
    </xdr:to>
    <xdr:pic>
      <xdr:nvPicPr>
        <xdr:cNvPr id="13627" name="1991-0127">
          <a:extLst>
            <a:ext uri="{FF2B5EF4-FFF2-40B4-BE49-F238E27FC236}">
              <a16:creationId xmlns:a16="http://schemas.microsoft.com/office/drawing/2014/main" id="{07FC8594-80CC-A052-0702-0F932F33E906}"/>
            </a:ext>
          </a:extLst>
        </xdr:cNvPr>
        <xdr:cNvPicPr>
          <a:picLocks/>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120775" y="187746419"/>
          <a:ext cx="1177925" cy="173171"/>
        </a:xfrm>
        <a:prstGeom prst="rect">
          <a:avLst/>
        </a:prstGeom>
      </xdr:spPr>
    </xdr:pic>
    <xdr:clientData/>
  </xdr:twoCellAnchor>
  <xdr:twoCellAnchor>
    <xdr:from>
      <xdr:col>1</xdr:col>
      <xdr:colOff>25400</xdr:colOff>
      <xdr:row>144</xdr:row>
      <xdr:rowOff>398463</xdr:rowOff>
    </xdr:from>
    <xdr:to>
      <xdr:col>1</xdr:col>
      <xdr:colOff>1203325</xdr:colOff>
      <xdr:row>144</xdr:row>
      <xdr:rowOff>573083</xdr:rowOff>
    </xdr:to>
    <xdr:pic>
      <xdr:nvPicPr>
        <xdr:cNvPr id="13638" name="1991-0129">
          <a:extLst>
            <a:ext uri="{FF2B5EF4-FFF2-40B4-BE49-F238E27FC236}">
              <a16:creationId xmlns:a16="http://schemas.microsoft.com/office/drawing/2014/main" id="{2ED3EE57-B58B-18D6-3C81-4D7AEF1617B6}"/>
            </a:ext>
          </a:extLst>
        </xdr:cNvPr>
        <xdr:cNvPicPr>
          <a:picLocks/>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1120775" y="189688788"/>
          <a:ext cx="1177925" cy="174620"/>
        </a:xfrm>
        <a:prstGeom prst="rect">
          <a:avLst/>
        </a:prstGeom>
      </xdr:spPr>
    </xdr:pic>
    <xdr:clientData/>
  </xdr:twoCellAnchor>
  <xdr:twoCellAnchor>
    <xdr:from>
      <xdr:col>1</xdr:col>
      <xdr:colOff>25400</xdr:colOff>
      <xdr:row>145</xdr:row>
      <xdr:rowOff>327075</xdr:rowOff>
    </xdr:from>
    <xdr:to>
      <xdr:col>1</xdr:col>
      <xdr:colOff>1203325</xdr:colOff>
      <xdr:row>145</xdr:row>
      <xdr:rowOff>644467</xdr:rowOff>
    </xdr:to>
    <xdr:pic>
      <xdr:nvPicPr>
        <xdr:cNvPr id="13654" name="1991-0132">
          <a:extLst>
            <a:ext uri="{FF2B5EF4-FFF2-40B4-BE49-F238E27FC236}">
              <a16:creationId xmlns:a16="http://schemas.microsoft.com/office/drawing/2014/main" id="{59460DCA-DB8A-179D-2C01-0777A643A00D}"/>
            </a:ext>
          </a:extLst>
        </xdr:cNvPr>
        <xdr:cNvPicPr>
          <a:picLocks/>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1120775" y="192532050"/>
          <a:ext cx="1177925" cy="317392"/>
        </a:xfrm>
        <a:prstGeom prst="rect">
          <a:avLst/>
        </a:prstGeom>
      </xdr:spPr>
    </xdr:pic>
    <xdr:clientData/>
  </xdr:twoCellAnchor>
  <xdr:twoCellAnchor>
    <xdr:from>
      <xdr:col>1</xdr:col>
      <xdr:colOff>25400</xdr:colOff>
      <xdr:row>146</xdr:row>
      <xdr:rowOff>357535</xdr:rowOff>
    </xdr:from>
    <xdr:to>
      <xdr:col>1</xdr:col>
      <xdr:colOff>1203325</xdr:colOff>
      <xdr:row>146</xdr:row>
      <xdr:rowOff>614014</xdr:rowOff>
    </xdr:to>
    <xdr:pic>
      <xdr:nvPicPr>
        <xdr:cNvPr id="13659" name="1991-0133">
          <a:extLst>
            <a:ext uri="{FF2B5EF4-FFF2-40B4-BE49-F238E27FC236}">
              <a16:creationId xmlns:a16="http://schemas.microsoft.com/office/drawing/2014/main" id="{B06A2D75-F038-1EE8-D16E-720C483152C8}"/>
            </a:ext>
          </a:extLst>
        </xdr:cNvPr>
        <xdr:cNvPicPr>
          <a:picLocks/>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1120775" y="193534060"/>
          <a:ext cx="1177925" cy="256479"/>
        </a:xfrm>
        <a:prstGeom prst="rect">
          <a:avLst/>
        </a:prstGeom>
      </xdr:spPr>
    </xdr:pic>
    <xdr:clientData/>
  </xdr:twoCellAnchor>
  <xdr:twoCellAnchor>
    <xdr:from>
      <xdr:col>1</xdr:col>
      <xdr:colOff>25400</xdr:colOff>
      <xdr:row>147</xdr:row>
      <xdr:rowOff>129170</xdr:rowOff>
    </xdr:from>
    <xdr:to>
      <xdr:col>1</xdr:col>
      <xdr:colOff>1203325</xdr:colOff>
      <xdr:row>147</xdr:row>
      <xdr:rowOff>842367</xdr:rowOff>
    </xdr:to>
    <xdr:pic>
      <xdr:nvPicPr>
        <xdr:cNvPr id="13665" name="1991-0141">
          <a:extLst>
            <a:ext uri="{FF2B5EF4-FFF2-40B4-BE49-F238E27FC236}">
              <a16:creationId xmlns:a16="http://schemas.microsoft.com/office/drawing/2014/main" id="{FF2D9D2B-98D6-90DA-55A5-9398FBBBBBAD}"/>
            </a:ext>
          </a:extLst>
        </xdr:cNvPr>
        <xdr:cNvPicPr>
          <a:picLocks/>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120775" y="201078095"/>
          <a:ext cx="1177925" cy="713197"/>
        </a:xfrm>
        <a:prstGeom prst="rect">
          <a:avLst/>
        </a:prstGeom>
      </xdr:spPr>
    </xdr:pic>
    <xdr:clientData/>
  </xdr:twoCellAnchor>
  <xdr:twoCellAnchor>
    <xdr:from>
      <xdr:col>1</xdr:col>
      <xdr:colOff>32900</xdr:colOff>
      <xdr:row>151</xdr:row>
      <xdr:rowOff>25400</xdr:rowOff>
    </xdr:from>
    <xdr:to>
      <xdr:col>1</xdr:col>
      <xdr:colOff>1195826</xdr:colOff>
      <xdr:row>151</xdr:row>
      <xdr:rowOff>946150</xdr:rowOff>
    </xdr:to>
    <xdr:pic>
      <xdr:nvPicPr>
        <xdr:cNvPr id="13670" name="1991-0164">
          <a:extLst>
            <a:ext uri="{FF2B5EF4-FFF2-40B4-BE49-F238E27FC236}">
              <a16:creationId xmlns:a16="http://schemas.microsoft.com/office/drawing/2014/main" id="{C077884E-9E7D-DDCB-138A-E0E1C261D3F2}"/>
            </a:ext>
          </a:extLst>
        </xdr:cNvPr>
        <xdr:cNvPicPr>
          <a:picLocks/>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1128275" y="223481900"/>
          <a:ext cx="1162926" cy="920750"/>
        </a:xfrm>
        <a:prstGeom prst="rect">
          <a:avLst/>
        </a:prstGeom>
      </xdr:spPr>
    </xdr:pic>
    <xdr:clientData/>
  </xdr:twoCellAnchor>
  <xdr:twoCellAnchor>
    <xdr:from>
      <xdr:col>1</xdr:col>
      <xdr:colOff>32900</xdr:colOff>
      <xdr:row>152</xdr:row>
      <xdr:rowOff>25400</xdr:rowOff>
    </xdr:from>
    <xdr:to>
      <xdr:col>1</xdr:col>
      <xdr:colOff>1195826</xdr:colOff>
      <xdr:row>152</xdr:row>
      <xdr:rowOff>946150</xdr:rowOff>
    </xdr:to>
    <xdr:pic>
      <xdr:nvPicPr>
        <xdr:cNvPr id="13675" name="1991-0165">
          <a:extLst>
            <a:ext uri="{FF2B5EF4-FFF2-40B4-BE49-F238E27FC236}">
              <a16:creationId xmlns:a16="http://schemas.microsoft.com/office/drawing/2014/main" id="{08ABB1A7-BAD9-CC52-3C09-1B39D94D2591}"/>
            </a:ext>
          </a:extLst>
        </xdr:cNvPr>
        <xdr:cNvPicPr>
          <a:picLocks/>
        </xdr:cNvPicPr>
      </xdr:nvPicPr>
      <xdr:blipFill>
        <a:blip xmlns:r="http://schemas.openxmlformats.org/officeDocument/2006/relationships" r:embed="rId102" cstate="print">
          <a:extLst>
            <a:ext uri="{28A0092B-C50C-407E-A947-70E740481C1C}">
              <a14:useLocalDpi xmlns:a14="http://schemas.microsoft.com/office/drawing/2010/main" val="0"/>
            </a:ext>
          </a:extLst>
        </a:blip>
        <a:stretch>
          <a:fillRect/>
        </a:stretch>
      </xdr:blipFill>
      <xdr:spPr>
        <a:xfrm>
          <a:off x="1128275" y="224453450"/>
          <a:ext cx="1162926" cy="920750"/>
        </a:xfrm>
        <a:prstGeom prst="rect">
          <a:avLst/>
        </a:prstGeom>
      </xdr:spPr>
    </xdr:pic>
    <xdr:clientData/>
  </xdr:twoCellAnchor>
  <xdr:twoCellAnchor>
    <xdr:from>
      <xdr:col>1</xdr:col>
      <xdr:colOff>296956</xdr:colOff>
      <xdr:row>156</xdr:row>
      <xdr:rowOff>25400</xdr:rowOff>
    </xdr:from>
    <xdr:to>
      <xdr:col>1</xdr:col>
      <xdr:colOff>931770</xdr:colOff>
      <xdr:row>156</xdr:row>
      <xdr:rowOff>946150</xdr:rowOff>
    </xdr:to>
    <xdr:pic>
      <xdr:nvPicPr>
        <xdr:cNvPr id="13681" name="1991-0169">
          <a:extLst>
            <a:ext uri="{FF2B5EF4-FFF2-40B4-BE49-F238E27FC236}">
              <a16:creationId xmlns:a16="http://schemas.microsoft.com/office/drawing/2014/main" id="{CDBC3301-D556-BECB-6B1C-899BD53CB1C3}"/>
            </a:ext>
          </a:extLst>
        </xdr:cNvPr>
        <xdr:cNvPicPr>
          <a:picLocks/>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1392331" y="228339650"/>
          <a:ext cx="634814" cy="920750"/>
        </a:xfrm>
        <a:prstGeom prst="rect">
          <a:avLst/>
        </a:prstGeom>
      </xdr:spPr>
    </xdr:pic>
    <xdr:clientData/>
  </xdr:twoCellAnchor>
  <xdr:twoCellAnchor>
    <xdr:from>
      <xdr:col>1</xdr:col>
      <xdr:colOff>331124</xdr:colOff>
      <xdr:row>157</xdr:row>
      <xdr:rowOff>25400</xdr:rowOff>
    </xdr:from>
    <xdr:to>
      <xdr:col>1</xdr:col>
      <xdr:colOff>897601</xdr:colOff>
      <xdr:row>157</xdr:row>
      <xdr:rowOff>946150</xdr:rowOff>
    </xdr:to>
    <xdr:pic>
      <xdr:nvPicPr>
        <xdr:cNvPr id="13686" name="1991-0170">
          <a:extLst>
            <a:ext uri="{FF2B5EF4-FFF2-40B4-BE49-F238E27FC236}">
              <a16:creationId xmlns:a16="http://schemas.microsoft.com/office/drawing/2014/main" id="{73AE255D-DD14-C4D7-4AB8-86DE2B45247D}"/>
            </a:ext>
          </a:extLst>
        </xdr:cNvPr>
        <xdr:cNvPicPr>
          <a:picLocks/>
        </xdr:cNvPicPr>
      </xdr:nvPicPr>
      <xdr:blipFill>
        <a:blip xmlns:r="http://schemas.openxmlformats.org/officeDocument/2006/relationships" r:embed="rId104" cstate="print">
          <a:extLst>
            <a:ext uri="{28A0092B-C50C-407E-A947-70E740481C1C}">
              <a14:useLocalDpi xmlns:a14="http://schemas.microsoft.com/office/drawing/2010/main" val="0"/>
            </a:ext>
          </a:extLst>
        </a:blip>
        <a:stretch>
          <a:fillRect/>
        </a:stretch>
      </xdr:blipFill>
      <xdr:spPr>
        <a:xfrm>
          <a:off x="1426499" y="229311200"/>
          <a:ext cx="566477" cy="920750"/>
        </a:xfrm>
        <a:prstGeom prst="rect">
          <a:avLst/>
        </a:prstGeom>
      </xdr:spPr>
    </xdr:pic>
    <xdr:clientData/>
  </xdr:twoCellAnchor>
  <xdr:twoCellAnchor>
    <xdr:from>
      <xdr:col>1</xdr:col>
      <xdr:colOff>349107</xdr:colOff>
      <xdr:row>159</xdr:row>
      <xdr:rowOff>25400</xdr:rowOff>
    </xdr:from>
    <xdr:to>
      <xdr:col>1</xdr:col>
      <xdr:colOff>879617</xdr:colOff>
      <xdr:row>159</xdr:row>
      <xdr:rowOff>946150</xdr:rowOff>
    </xdr:to>
    <xdr:pic>
      <xdr:nvPicPr>
        <xdr:cNvPr id="13691" name="1991-0172">
          <a:extLst>
            <a:ext uri="{FF2B5EF4-FFF2-40B4-BE49-F238E27FC236}">
              <a16:creationId xmlns:a16="http://schemas.microsoft.com/office/drawing/2014/main" id="{8A3C5644-EEAA-6782-52D5-D4F8311C87D8}"/>
            </a:ext>
          </a:extLst>
        </xdr:cNvPr>
        <xdr:cNvPicPr>
          <a:picLocks/>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1444482" y="231254300"/>
          <a:ext cx="530510" cy="920750"/>
        </a:xfrm>
        <a:prstGeom prst="rect">
          <a:avLst/>
        </a:prstGeom>
      </xdr:spPr>
    </xdr:pic>
    <xdr:clientData/>
  </xdr:twoCellAnchor>
  <xdr:twoCellAnchor>
    <xdr:from>
      <xdr:col>1</xdr:col>
      <xdr:colOff>73661</xdr:colOff>
      <xdr:row>160</xdr:row>
      <xdr:rowOff>25400</xdr:rowOff>
    </xdr:from>
    <xdr:to>
      <xdr:col>1</xdr:col>
      <xdr:colOff>1155063</xdr:colOff>
      <xdr:row>160</xdr:row>
      <xdr:rowOff>946150</xdr:rowOff>
    </xdr:to>
    <xdr:pic>
      <xdr:nvPicPr>
        <xdr:cNvPr id="13697" name="1991-0173">
          <a:extLst>
            <a:ext uri="{FF2B5EF4-FFF2-40B4-BE49-F238E27FC236}">
              <a16:creationId xmlns:a16="http://schemas.microsoft.com/office/drawing/2014/main" id="{6725BC7C-67EB-AC1D-C471-83360A0B4E08}"/>
            </a:ext>
          </a:extLst>
        </xdr:cNvPr>
        <xdr:cNvPicPr>
          <a:picLocks/>
        </xdr:cNvPicPr>
      </xdr:nvPicPr>
      <xdr:blipFill>
        <a:blip xmlns:r="http://schemas.openxmlformats.org/officeDocument/2006/relationships" r:embed="rId106" cstate="print">
          <a:extLst>
            <a:ext uri="{28A0092B-C50C-407E-A947-70E740481C1C}">
              <a14:useLocalDpi xmlns:a14="http://schemas.microsoft.com/office/drawing/2010/main" val="0"/>
            </a:ext>
          </a:extLst>
        </a:blip>
        <a:stretch>
          <a:fillRect/>
        </a:stretch>
      </xdr:blipFill>
      <xdr:spPr>
        <a:xfrm>
          <a:off x="1169036" y="232225850"/>
          <a:ext cx="1081402" cy="920750"/>
        </a:xfrm>
        <a:prstGeom prst="rect">
          <a:avLst/>
        </a:prstGeom>
      </xdr:spPr>
    </xdr:pic>
    <xdr:clientData/>
  </xdr:twoCellAnchor>
  <xdr:twoCellAnchor>
    <xdr:from>
      <xdr:col>1</xdr:col>
      <xdr:colOff>25400</xdr:colOff>
      <xdr:row>163</xdr:row>
      <xdr:rowOff>137220</xdr:rowOff>
    </xdr:from>
    <xdr:to>
      <xdr:col>1</xdr:col>
      <xdr:colOff>1203325</xdr:colOff>
      <xdr:row>163</xdr:row>
      <xdr:rowOff>834313</xdr:rowOff>
    </xdr:to>
    <xdr:pic>
      <xdr:nvPicPr>
        <xdr:cNvPr id="13702" name="1991-0470">
          <a:extLst>
            <a:ext uri="{FF2B5EF4-FFF2-40B4-BE49-F238E27FC236}">
              <a16:creationId xmlns:a16="http://schemas.microsoft.com/office/drawing/2014/main" id="{A412247B-DF30-F438-3E13-18917DA8C749}"/>
            </a:ext>
          </a:extLst>
        </xdr:cNvPr>
        <xdr:cNvPicPr>
          <a:picLocks/>
        </xdr:cNvPicPr>
      </xdr:nvPicPr>
      <xdr:blipFill>
        <a:blip xmlns:r="http://schemas.openxmlformats.org/officeDocument/2006/relationships" r:embed="rId107" cstate="print">
          <a:extLst>
            <a:ext uri="{28A0092B-C50C-407E-A947-70E740481C1C}">
              <a14:useLocalDpi xmlns:a14="http://schemas.microsoft.com/office/drawing/2010/main" val="0"/>
            </a:ext>
          </a:extLst>
        </a:blip>
        <a:stretch>
          <a:fillRect/>
        </a:stretch>
      </xdr:blipFill>
      <xdr:spPr>
        <a:xfrm>
          <a:off x="1120775" y="235252320"/>
          <a:ext cx="1177925" cy="697093"/>
        </a:xfrm>
        <a:prstGeom prst="rect">
          <a:avLst/>
        </a:prstGeom>
      </xdr:spPr>
    </xdr:pic>
    <xdr:clientData/>
  </xdr:twoCellAnchor>
  <xdr:twoCellAnchor>
    <xdr:from>
      <xdr:col>1</xdr:col>
      <xdr:colOff>25400</xdr:colOff>
      <xdr:row>164</xdr:row>
      <xdr:rowOff>113060</xdr:rowOff>
    </xdr:from>
    <xdr:to>
      <xdr:col>1</xdr:col>
      <xdr:colOff>1203325</xdr:colOff>
      <xdr:row>164</xdr:row>
      <xdr:rowOff>858466</xdr:rowOff>
    </xdr:to>
    <xdr:pic>
      <xdr:nvPicPr>
        <xdr:cNvPr id="13707" name="1991-0471">
          <a:extLst>
            <a:ext uri="{FF2B5EF4-FFF2-40B4-BE49-F238E27FC236}">
              <a16:creationId xmlns:a16="http://schemas.microsoft.com/office/drawing/2014/main" id="{F000A993-1DBE-8A1D-5724-547CD3F402F9}"/>
            </a:ext>
          </a:extLst>
        </xdr:cNvPr>
        <xdr:cNvPicPr>
          <a:picLocks/>
        </xdr:cNvPicPr>
      </xdr:nvPicPr>
      <xdr:blipFill>
        <a:blip xmlns:r="http://schemas.openxmlformats.org/officeDocument/2006/relationships" r:embed="rId108" cstate="print">
          <a:extLst>
            <a:ext uri="{28A0092B-C50C-407E-A947-70E740481C1C}">
              <a14:useLocalDpi xmlns:a14="http://schemas.microsoft.com/office/drawing/2010/main" val="0"/>
            </a:ext>
          </a:extLst>
        </a:blip>
        <a:stretch>
          <a:fillRect/>
        </a:stretch>
      </xdr:blipFill>
      <xdr:spPr>
        <a:xfrm>
          <a:off x="1120775" y="236199710"/>
          <a:ext cx="1177925" cy="745406"/>
        </a:xfrm>
        <a:prstGeom prst="rect">
          <a:avLst/>
        </a:prstGeom>
      </xdr:spPr>
    </xdr:pic>
    <xdr:clientData/>
  </xdr:twoCellAnchor>
  <xdr:twoCellAnchor>
    <xdr:from>
      <xdr:col>1</xdr:col>
      <xdr:colOff>25400</xdr:colOff>
      <xdr:row>166</xdr:row>
      <xdr:rowOff>118244</xdr:rowOff>
    </xdr:from>
    <xdr:to>
      <xdr:col>1</xdr:col>
      <xdr:colOff>1203325</xdr:colOff>
      <xdr:row>166</xdr:row>
      <xdr:rowOff>853297</xdr:rowOff>
    </xdr:to>
    <xdr:pic>
      <xdr:nvPicPr>
        <xdr:cNvPr id="13718" name="1992-0003">
          <a:extLst>
            <a:ext uri="{FF2B5EF4-FFF2-40B4-BE49-F238E27FC236}">
              <a16:creationId xmlns:a16="http://schemas.microsoft.com/office/drawing/2014/main" id="{453D8DD5-91DA-6114-A33D-7AEC2A87554E}"/>
            </a:ext>
          </a:extLst>
        </xdr:cNvPr>
        <xdr:cNvPicPr>
          <a:picLocks/>
        </xdr:cNvPicPr>
      </xdr:nvPicPr>
      <xdr:blipFill>
        <a:blip xmlns:r="http://schemas.openxmlformats.org/officeDocument/2006/relationships" r:embed="rId109" cstate="print">
          <a:extLst>
            <a:ext uri="{28A0092B-C50C-407E-A947-70E740481C1C}">
              <a14:useLocalDpi xmlns:a14="http://schemas.microsoft.com/office/drawing/2010/main" val="0"/>
            </a:ext>
          </a:extLst>
        </a:blip>
        <a:stretch>
          <a:fillRect/>
        </a:stretch>
      </xdr:blipFill>
      <xdr:spPr>
        <a:xfrm>
          <a:off x="1120775" y="240253019"/>
          <a:ext cx="1177925" cy="735053"/>
        </a:xfrm>
        <a:prstGeom prst="rect">
          <a:avLst/>
        </a:prstGeom>
      </xdr:spPr>
    </xdr:pic>
    <xdr:clientData/>
  </xdr:twoCellAnchor>
  <xdr:twoCellAnchor>
    <xdr:from>
      <xdr:col>1</xdr:col>
      <xdr:colOff>25400</xdr:colOff>
      <xdr:row>167</xdr:row>
      <xdr:rowOff>255141</xdr:rowOff>
    </xdr:from>
    <xdr:to>
      <xdr:col>1</xdr:col>
      <xdr:colOff>1203325</xdr:colOff>
      <xdr:row>167</xdr:row>
      <xdr:rowOff>716418</xdr:rowOff>
    </xdr:to>
    <xdr:pic>
      <xdr:nvPicPr>
        <xdr:cNvPr id="13723" name="1992-0004">
          <a:extLst>
            <a:ext uri="{FF2B5EF4-FFF2-40B4-BE49-F238E27FC236}">
              <a16:creationId xmlns:a16="http://schemas.microsoft.com/office/drawing/2014/main" id="{B69C8612-B17A-1CCE-F834-2ADDAE20F4A6}"/>
            </a:ext>
          </a:extLst>
        </xdr:cNvPr>
        <xdr:cNvPicPr>
          <a:picLocks/>
        </xdr:cNvPicPr>
      </xdr:nvPicPr>
      <xdr:blipFill>
        <a:blip xmlns:r="http://schemas.openxmlformats.org/officeDocument/2006/relationships" r:embed="rId110" cstate="print">
          <a:extLst>
            <a:ext uri="{28A0092B-C50C-407E-A947-70E740481C1C}">
              <a14:useLocalDpi xmlns:a14="http://schemas.microsoft.com/office/drawing/2010/main" val="0"/>
            </a:ext>
          </a:extLst>
        </a:blip>
        <a:stretch>
          <a:fillRect/>
        </a:stretch>
      </xdr:blipFill>
      <xdr:spPr>
        <a:xfrm>
          <a:off x="1120775" y="241361466"/>
          <a:ext cx="1177925" cy="461277"/>
        </a:xfrm>
        <a:prstGeom prst="rect">
          <a:avLst/>
        </a:prstGeom>
      </xdr:spPr>
    </xdr:pic>
    <xdr:clientData/>
  </xdr:twoCellAnchor>
  <xdr:twoCellAnchor>
    <xdr:from>
      <xdr:col>1</xdr:col>
      <xdr:colOff>25400</xdr:colOff>
      <xdr:row>168</xdr:row>
      <xdr:rowOff>497458</xdr:rowOff>
    </xdr:from>
    <xdr:to>
      <xdr:col>1</xdr:col>
      <xdr:colOff>1203325</xdr:colOff>
      <xdr:row>168</xdr:row>
      <xdr:rowOff>959886</xdr:rowOff>
    </xdr:to>
    <xdr:pic>
      <xdr:nvPicPr>
        <xdr:cNvPr id="13729" name="1992-0005">
          <a:extLst>
            <a:ext uri="{FF2B5EF4-FFF2-40B4-BE49-F238E27FC236}">
              <a16:creationId xmlns:a16="http://schemas.microsoft.com/office/drawing/2014/main" id="{99576235-A5B4-3049-FC9C-9B6AD314BCAE}"/>
            </a:ext>
          </a:extLst>
        </xdr:cNvPr>
        <xdr:cNvPicPr>
          <a:picLocks/>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1120775" y="242575333"/>
          <a:ext cx="1177925" cy="462428"/>
        </a:xfrm>
        <a:prstGeom prst="rect">
          <a:avLst/>
        </a:prstGeom>
      </xdr:spPr>
    </xdr:pic>
    <xdr:clientData/>
  </xdr:twoCellAnchor>
  <xdr:twoCellAnchor>
    <xdr:from>
      <xdr:col>1</xdr:col>
      <xdr:colOff>25400</xdr:colOff>
      <xdr:row>169</xdr:row>
      <xdr:rowOff>198189</xdr:rowOff>
    </xdr:from>
    <xdr:to>
      <xdr:col>1</xdr:col>
      <xdr:colOff>1203325</xdr:colOff>
      <xdr:row>169</xdr:row>
      <xdr:rowOff>773348</xdr:rowOff>
    </xdr:to>
    <xdr:pic>
      <xdr:nvPicPr>
        <xdr:cNvPr id="13734" name="1992-0006">
          <a:extLst>
            <a:ext uri="{FF2B5EF4-FFF2-40B4-BE49-F238E27FC236}">
              <a16:creationId xmlns:a16="http://schemas.microsoft.com/office/drawing/2014/main" id="{40829988-D459-3AF8-23FA-0AE43CDA1E91}"/>
            </a:ext>
          </a:extLst>
        </xdr:cNvPr>
        <xdr:cNvPicPr>
          <a:picLocks/>
        </xdr:cNvPicPr>
      </xdr:nvPicPr>
      <xdr:blipFill>
        <a:blip xmlns:r="http://schemas.openxmlformats.org/officeDocument/2006/relationships" r:embed="rId112" cstate="print">
          <a:extLst>
            <a:ext uri="{28A0092B-C50C-407E-A947-70E740481C1C}">
              <a14:useLocalDpi xmlns:a14="http://schemas.microsoft.com/office/drawing/2010/main" val="0"/>
            </a:ext>
          </a:extLst>
        </a:blip>
        <a:stretch>
          <a:fillRect/>
        </a:stretch>
      </xdr:blipFill>
      <xdr:spPr>
        <a:xfrm>
          <a:off x="1120775" y="243733389"/>
          <a:ext cx="1177925" cy="575159"/>
        </a:xfrm>
        <a:prstGeom prst="rect">
          <a:avLst/>
        </a:prstGeom>
      </xdr:spPr>
    </xdr:pic>
    <xdr:clientData/>
  </xdr:twoCellAnchor>
  <xdr:twoCellAnchor>
    <xdr:from>
      <xdr:col>1</xdr:col>
      <xdr:colOff>25400</xdr:colOff>
      <xdr:row>170</xdr:row>
      <xdr:rowOff>243532</xdr:rowOff>
    </xdr:from>
    <xdr:to>
      <xdr:col>1</xdr:col>
      <xdr:colOff>1203325</xdr:colOff>
      <xdr:row>170</xdr:row>
      <xdr:rowOff>889924</xdr:rowOff>
    </xdr:to>
    <xdr:pic>
      <xdr:nvPicPr>
        <xdr:cNvPr id="13739" name="1992-0007">
          <a:extLst>
            <a:ext uri="{FF2B5EF4-FFF2-40B4-BE49-F238E27FC236}">
              <a16:creationId xmlns:a16="http://schemas.microsoft.com/office/drawing/2014/main" id="{4EC3B3B2-9EB5-79E0-2C60-B00F95FAF9DD}"/>
            </a:ext>
          </a:extLst>
        </xdr:cNvPr>
        <xdr:cNvPicPr>
          <a:picLocks/>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1120775" y="244750282"/>
          <a:ext cx="1177925" cy="646392"/>
        </a:xfrm>
        <a:prstGeom prst="rect">
          <a:avLst/>
        </a:prstGeom>
      </xdr:spPr>
    </xdr:pic>
    <xdr:clientData/>
  </xdr:twoCellAnchor>
  <xdr:twoCellAnchor>
    <xdr:from>
      <xdr:col>1</xdr:col>
      <xdr:colOff>25400</xdr:colOff>
      <xdr:row>173</xdr:row>
      <xdr:rowOff>215454</xdr:rowOff>
    </xdr:from>
    <xdr:to>
      <xdr:col>1</xdr:col>
      <xdr:colOff>1203325</xdr:colOff>
      <xdr:row>173</xdr:row>
      <xdr:rowOff>756103</xdr:rowOff>
    </xdr:to>
    <xdr:pic>
      <xdr:nvPicPr>
        <xdr:cNvPr id="13745" name="1992-0010">
          <a:extLst>
            <a:ext uri="{FF2B5EF4-FFF2-40B4-BE49-F238E27FC236}">
              <a16:creationId xmlns:a16="http://schemas.microsoft.com/office/drawing/2014/main" id="{BD5EF71E-2B10-E8A7-B615-855A752548B4}"/>
            </a:ext>
          </a:extLst>
        </xdr:cNvPr>
        <xdr:cNvPicPr>
          <a:picLocks/>
        </xdr:cNvPicPr>
      </xdr:nvPicPr>
      <xdr:blipFill>
        <a:blip xmlns:r="http://schemas.openxmlformats.org/officeDocument/2006/relationships" r:embed="rId114" cstate="print">
          <a:extLst>
            <a:ext uri="{28A0092B-C50C-407E-A947-70E740481C1C}">
              <a14:useLocalDpi xmlns:a14="http://schemas.microsoft.com/office/drawing/2010/main" val="0"/>
            </a:ext>
          </a:extLst>
        </a:blip>
        <a:stretch>
          <a:fillRect/>
        </a:stretch>
      </xdr:blipFill>
      <xdr:spPr>
        <a:xfrm>
          <a:off x="1120775" y="247798779"/>
          <a:ext cx="1177925" cy="540649"/>
        </a:xfrm>
        <a:prstGeom prst="rect">
          <a:avLst/>
        </a:prstGeom>
      </xdr:spPr>
    </xdr:pic>
    <xdr:clientData/>
  </xdr:twoCellAnchor>
  <xdr:twoCellAnchor>
    <xdr:from>
      <xdr:col>1</xdr:col>
      <xdr:colOff>25400</xdr:colOff>
      <xdr:row>174</xdr:row>
      <xdr:rowOff>254571</xdr:rowOff>
    </xdr:from>
    <xdr:to>
      <xdr:col>1</xdr:col>
      <xdr:colOff>1203325</xdr:colOff>
      <xdr:row>174</xdr:row>
      <xdr:rowOff>716999</xdr:rowOff>
    </xdr:to>
    <xdr:pic>
      <xdr:nvPicPr>
        <xdr:cNvPr id="13750" name="1992-0011">
          <a:extLst>
            <a:ext uri="{FF2B5EF4-FFF2-40B4-BE49-F238E27FC236}">
              <a16:creationId xmlns:a16="http://schemas.microsoft.com/office/drawing/2014/main" id="{DA8F9B56-6A38-60BC-ABC7-181819A4A627}"/>
            </a:ext>
          </a:extLst>
        </xdr:cNvPr>
        <xdr:cNvPicPr>
          <a:picLocks/>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1120775" y="248809446"/>
          <a:ext cx="1177925" cy="462428"/>
        </a:xfrm>
        <a:prstGeom prst="rect">
          <a:avLst/>
        </a:prstGeom>
      </xdr:spPr>
    </xdr:pic>
    <xdr:clientData/>
  </xdr:twoCellAnchor>
  <xdr:twoCellAnchor>
    <xdr:from>
      <xdr:col>1</xdr:col>
      <xdr:colOff>25400</xdr:colOff>
      <xdr:row>179</xdr:row>
      <xdr:rowOff>269528</xdr:rowOff>
    </xdr:from>
    <xdr:to>
      <xdr:col>1</xdr:col>
      <xdr:colOff>1203325</xdr:colOff>
      <xdr:row>179</xdr:row>
      <xdr:rowOff>702047</xdr:rowOff>
    </xdr:to>
    <xdr:pic>
      <xdr:nvPicPr>
        <xdr:cNvPr id="13755" name="1992-0016">
          <a:extLst>
            <a:ext uri="{FF2B5EF4-FFF2-40B4-BE49-F238E27FC236}">
              <a16:creationId xmlns:a16="http://schemas.microsoft.com/office/drawing/2014/main" id="{77BBEA87-7296-EB0E-88D8-01270F06B4AA}"/>
            </a:ext>
          </a:extLst>
        </xdr:cNvPr>
        <xdr:cNvPicPr>
          <a:picLocks/>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20775" y="253682153"/>
          <a:ext cx="1177925" cy="432519"/>
        </a:xfrm>
        <a:prstGeom prst="rect">
          <a:avLst/>
        </a:prstGeom>
      </xdr:spPr>
    </xdr:pic>
    <xdr:clientData/>
  </xdr:twoCellAnchor>
  <xdr:twoCellAnchor>
    <xdr:from>
      <xdr:col>1</xdr:col>
      <xdr:colOff>329775</xdr:colOff>
      <xdr:row>180</xdr:row>
      <xdr:rowOff>25400</xdr:rowOff>
    </xdr:from>
    <xdr:to>
      <xdr:col>1</xdr:col>
      <xdr:colOff>898950</xdr:colOff>
      <xdr:row>180</xdr:row>
      <xdr:rowOff>946150</xdr:rowOff>
    </xdr:to>
    <xdr:pic>
      <xdr:nvPicPr>
        <xdr:cNvPr id="13766" name="1992-0019">
          <a:extLst>
            <a:ext uri="{FF2B5EF4-FFF2-40B4-BE49-F238E27FC236}">
              <a16:creationId xmlns:a16="http://schemas.microsoft.com/office/drawing/2014/main" id="{038B3346-BF98-7FF8-70E2-894F3BD483AC}"/>
            </a:ext>
          </a:extLst>
        </xdr:cNvPr>
        <xdr:cNvPicPr>
          <a:picLocks/>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425150" y="256352675"/>
          <a:ext cx="569175" cy="920750"/>
        </a:xfrm>
        <a:prstGeom prst="rect">
          <a:avLst/>
        </a:prstGeom>
      </xdr:spPr>
    </xdr:pic>
    <xdr:clientData/>
  </xdr:twoCellAnchor>
  <xdr:twoCellAnchor>
    <xdr:from>
      <xdr:col>1</xdr:col>
      <xdr:colOff>25400</xdr:colOff>
      <xdr:row>184</xdr:row>
      <xdr:rowOff>335657</xdr:rowOff>
    </xdr:from>
    <xdr:to>
      <xdr:col>1</xdr:col>
      <xdr:colOff>1203325</xdr:colOff>
      <xdr:row>184</xdr:row>
      <xdr:rowOff>635890</xdr:rowOff>
    </xdr:to>
    <xdr:pic>
      <xdr:nvPicPr>
        <xdr:cNvPr id="13782" name="1993-0001">
          <a:extLst>
            <a:ext uri="{FF2B5EF4-FFF2-40B4-BE49-F238E27FC236}">
              <a16:creationId xmlns:a16="http://schemas.microsoft.com/office/drawing/2014/main" id="{9365165D-9800-302D-FF86-38E2C8AEAC04}"/>
            </a:ext>
          </a:extLst>
        </xdr:cNvPr>
        <xdr:cNvPicPr>
          <a:picLocks/>
        </xdr:cNvPicPr>
      </xdr:nvPicPr>
      <xdr:blipFill>
        <a:blip xmlns:r="http://schemas.openxmlformats.org/officeDocument/2006/relationships" r:embed="rId118" cstate="print">
          <a:extLst>
            <a:ext uri="{28A0092B-C50C-407E-A947-70E740481C1C}">
              <a14:useLocalDpi xmlns:a14="http://schemas.microsoft.com/office/drawing/2010/main" val="0"/>
            </a:ext>
          </a:extLst>
        </a:blip>
        <a:stretch>
          <a:fillRect/>
        </a:stretch>
      </xdr:blipFill>
      <xdr:spPr>
        <a:xfrm>
          <a:off x="1120775" y="262654157"/>
          <a:ext cx="1177925" cy="300233"/>
        </a:xfrm>
        <a:prstGeom prst="rect">
          <a:avLst/>
        </a:prstGeom>
      </xdr:spPr>
    </xdr:pic>
    <xdr:clientData/>
  </xdr:twoCellAnchor>
  <xdr:twoCellAnchor>
    <xdr:from>
      <xdr:col>1</xdr:col>
      <xdr:colOff>198889</xdr:colOff>
      <xdr:row>187</xdr:row>
      <xdr:rowOff>25400</xdr:rowOff>
    </xdr:from>
    <xdr:to>
      <xdr:col>1</xdr:col>
      <xdr:colOff>1029836</xdr:colOff>
      <xdr:row>187</xdr:row>
      <xdr:rowOff>946150</xdr:rowOff>
    </xdr:to>
    <xdr:pic>
      <xdr:nvPicPr>
        <xdr:cNvPr id="13787" name="1994-0003">
          <a:extLst>
            <a:ext uri="{FF2B5EF4-FFF2-40B4-BE49-F238E27FC236}">
              <a16:creationId xmlns:a16="http://schemas.microsoft.com/office/drawing/2014/main" id="{8D3D8571-D485-BABD-84CB-99071FDBC336}"/>
            </a:ext>
          </a:extLst>
        </xdr:cNvPr>
        <xdr:cNvPicPr>
          <a:picLocks/>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1294264" y="267363575"/>
          <a:ext cx="830947" cy="920750"/>
        </a:xfrm>
        <a:prstGeom prst="rect">
          <a:avLst/>
        </a:prstGeom>
      </xdr:spPr>
    </xdr:pic>
    <xdr:clientData/>
  </xdr:twoCellAnchor>
  <xdr:twoCellAnchor>
    <xdr:from>
      <xdr:col>1</xdr:col>
      <xdr:colOff>25400</xdr:colOff>
      <xdr:row>190</xdr:row>
      <xdr:rowOff>96391</xdr:rowOff>
    </xdr:from>
    <xdr:to>
      <xdr:col>1</xdr:col>
      <xdr:colOff>1203325</xdr:colOff>
      <xdr:row>190</xdr:row>
      <xdr:rowOff>875156</xdr:rowOff>
    </xdr:to>
    <xdr:pic>
      <xdr:nvPicPr>
        <xdr:cNvPr id="13793" name="1994-0006">
          <a:extLst>
            <a:ext uri="{FF2B5EF4-FFF2-40B4-BE49-F238E27FC236}">
              <a16:creationId xmlns:a16="http://schemas.microsoft.com/office/drawing/2014/main" id="{1E7AC268-748D-29A2-0F9D-EFB21FADFD68}"/>
            </a:ext>
          </a:extLst>
        </xdr:cNvPr>
        <xdr:cNvPicPr>
          <a:picLocks/>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1120775" y="271158841"/>
          <a:ext cx="1177925" cy="778765"/>
        </a:xfrm>
        <a:prstGeom prst="rect">
          <a:avLst/>
        </a:prstGeom>
      </xdr:spPr>
    </xdr:pic>
    <xdr:clientData/>
  </xdr:twoCellAnchor>
  <xdr:twoCellAnchor>
    <xdr:from>
      <xdr:col>1</xdr:col>
      <xdr:colOff>25400</xdr:colOff>
      <xdr:row>191</xdr:row>
      <xdr:rowOff>148456</xdr:rowOff>
    </xdr:from>
    <xdr:to>
      <xdr:col>1</xdr:col>
      <xdr:colOff>1203325</xdr:colOff>
      <xdr:row>191</xdr:row>
      <xdr:rowOff>1146962</xdr:rowOff>
    </xdr:to>
    <xdr:pic>
      <xdr:nvPicPr>
        <xdr:cNvPr id="13798" name="1995-0060">
          <a:extLst>
            <a:ext uri="{FF2B5EF4-FFF2-40B4-BE49-F238E27FC236}">
              <a16:creationId xmlns:a16="http://schemas.microsoft.com/office/drawing/2014/main" id="{73C6C7D3-75A4-F051-E765-B23FA978622E}"/>
            </a:ext>
          </a:extLst>
        </xdr:cNvPr>
        <xdr:cNvPicPr>
          <a:picLocks/>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1120775" y="272182456"/>
          <a:ext cx="1177925" cy="998506"/>
        </a:xfrm>
        <a:prstGeom prst="rect">
          <a:avLst/>
        </a:prstGeom>
      </xdr:spPr>
    </xdr:pic>
    <xdr:clientData/>
  </xdr:twoCellAnchor>
  <xdr:twoCellAnchor>
    <xdr:from>
      <xdr:col>1</xdr:col>
      <xdr:colOff>25400</xdr:colOff>
      <xdr:row>192</xdr:row>
      <xdr:rowOff>401117</xdr:rowOff>
    </xdr:from>
    <xdr:to>
      <xdr:col>1</xdr:col>
      <xdr:colOff>1203325</xdr:colOff>
      <xdr:row>192</xdr:row>
      <xdr:rowOff>570383</xdr:rowOff>
    </xdr:to>
    <xdr:pic>
      <xdr:nvPicPr>
        <xdr:cNvPr id="13803" name="1995-0061">
          <a:extLst>
            <a:ext uri="{FF2B5EF4-FFF2-40B4-BE49-F238E27FC236}">
              <a16:creationId xmlns:a16="http://schemas.microsoft.com/office/drawing/2014/main" id="{B997D5EA-ABBF-227D-6498-40F181C5B142}"/>
            </a:ext>
          </a:extLst>
        </xdr:cNvPr>
        <xdr:cNvPicPr>
          <a:picLocks/>
        </xdr:cNvPicPr>
      </xdr:nvPicPr>
      <xdr:blipFill>
        <a:blip xmlns:r="http://schemas.openxmlformats.org/officeDocument/2006/relationships" r:embed="rId122" cstate="print">
          <a:extLst>
            <a:ext uri="{28A0092B-C50C-407E-A947-70E740481C1C}">
              <a14:useLocalDpi xmlns:a14="http://schemas.microsoft.com/office/drawing/2010/main" val="0"/>
            </a:ext>
          </a:extLst>
        </a:blip>
        <a:stretch>
          <a:fillRect/>
        </a:stretch>
      </xdr:blipFill>
      <xdr:spPr>
        <a:xfrm>
          <a:off x="1120775" y="273730517"/>
          <a:ext cx="1177925" cy="169266"/>
        </a:xfrm>
        <a:prstGeom prst="rect">
          <a:avLst/>
        </a:prstGeom>
      </xdr:spPr>
    </xdr:pic>
    <xdr:clientData/>
  </xdr:twoCellAnchor>
  <xdr:twoCellAnchor>
    <xdr:from>
      <xdr:col>1</xdr:col>
      <xdr:colOff>25400</xdr:colOff>
      <xdr:row>193</xdr:row>
      <xdr:rowOff>94084</xdr:rowOff>
    </xdr:from>
    <xdr:to>
      <xdr:col>1</xdr:col>
      <xdr:colOff>1203325</xdr:colOff>
      <xdr:row>193</xdr:row>
      <xdr:rowOff>877450</xdr:rowOff>
    </xdr:to>
    <xdr:pic>
      <xdr:nvPicPr>
        <xdr:cNvPr id="13809" name="2007-0002">
          <a:extLst>
            <a:ext uri="{FF2B5EF4-FFF2-40B4-BE49-F238E27FC236}">
              <a16:creationId xmlns:a16="http://schemas.microsoft.com/office/drawing/2014/main" id="{986AABD0-9A11-9AB9-D5C7-6620A926607A}"/>
            </a:ext>
          </a:extLst>
        </xdr:cNvPr>
        <xdr:cNvPicPr>
          <a:picLocks/>
        </xdr:cNvPicPr>
      </xdr:nvPicPr>
      <xdr:blipFill>
        <a:blip xmlns:r="http://schemas.openxmlformats.org/officeDocument/2006/relationships" r:embed="rId123" cstate="print">
          <a:extLst>
            <a:ext uri="{28A0092B-C50C-407E-A947-70E740481C1C}">
              <a14:useLocalDpi xmlns:a14="http://schemas.microsoft.com/office/drawing/2010/main" val="0"/>
            </a:ext>
          </a:extLst>
        </a:blip>
        <a:stretch>
          <a:fillRect/>
        </a:stretch>
      </xdr:blipFill>
      <xdr:spPr>
        <a:xfrm>
          <a:off x="1120775" y="276338134"/>
          <a:ext cx="1177925" cy="783366"/>
        </a:xfrm>
        <a:prstGeom prst="rect">
          <a:avLst/>
        </a:prstGeom>
      </xdr:spPr>
    </xdr:pic>
    <xdr:clientData/>
  </xdr:twoCellAnchor>
  <xdr:twoCellAnchor>
    <xdr:from>
      <xdr:col>1</xdr:col>
      <xdr:colOff>298304</xdr:colOff>
      <xdr:row>194</xdr:row>
      <xdr:rowOff>25400</xdr:rowOff>
    </xdr:from>
    <xdr:to>
      <xdr:col>1</xdr:col>
      <xdr:colOff>930420</xdr:colOff>
      <xdr:row>194</xdr:row>
      <xdr:rowOff>946150</xdr:rowOff>
    </xdr:to>
    <xdr:pic>
      <xdr:nvPicPr>
        <xdr:cNvPr id="13814" name="2007-0003">
          <a:extLst>
            <a:ext uri="{FF2B5EF4-FFF2-40B4-BE49-F238E27FC236}">
              <a16:creationId xmlns:a16="http://schemas.microsoft.com/office/drawing/2014/main" id="{9E7ED72B-0856-C74B-E7C4-33660596A903}"/>
            </a:ext>
          </a:extLst>
        </xdr:cNvPr>
        <xdr:cNvPicPr>
          <a:picLocks/>
        </xdr:cNvPicPr>
      </xdr:nvPicPr>
      <xdr:blipFill>
        <a:blip xmlns:r="http://schemas.openxmlformats.org/officeDocument/2006/relationships" r:embed="rId124" cstate="print">
          <a:extLst>
            <a:ext uri="{28A0092B-C50C-407E-A947-70E740481C1C}">
              <a14:useLocalDpi xmlns:a14="http://schemas.microsoft.com/office/drawing/2010/main" val="0"/>
            </a:ext>
          </a:extLst>
        </a:blip>
        <a:stretch>
          <a:fillRect/>
        </a:stretch>
      </xdr:blipFill>
      <xdr:spPr>
        <a:xfrm>
          <a:off x="1393679" y="277241000"/>
          <a:ext cx="632116" cy="920750"/>
        </a:xfrm>
        <a:prstGeom prst="rect">
          <a:avLst/>
        </a:prstGeom>
      </xdr:spPr>
    </xdr:pic>
    <xdr:clientData/>
  </xdr:twoCellAnchor>
  <xdr:twoCellAnchor>
    <xdr:from>
      <xdr:col>1</xdr:col>
      <xdr:colOff>252841</xdr:colOff>
      <xdr:row>195</xdr:row>
      <xdr:rowOff>25400</xdr:rowOff>
    </xdr:from>
    <xdr:to>
      <xdr:col>1</xdr:col>
      <xdr:colOff>975884</xdr:colOff>
      <xdr:row>195</xdr:row>
      <xdr:rowOff>946150</xdr:rowOff>
    </xdr:to>
    <xdr:pic>
      <xdr:nvPicPr>
        <xdr:cNvPr id="13819" name="2007-0004">
          <a:extLst>
            <a:ext uri="{FF2B5EF4-FFF2-40B4-BE49-F238E27FC236}">
              <a16:creationId xmlns:a16="http://schemas.microsoft.com/office/drawing/2014/main" id="{E352EA97-8FA4-F6A1-3BEC-DCA838B97865}"/>
            </a:ext>
          </a:extLst>
        </xdr:cNvPr>
        <xdr:cNvPicPr>
          <a:picLocks/>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1348216" y="278212550"/>
          <a:ext cx="723043" cy="920750"/>
        </a:xfrm>
        <a:prstGeom prst="rect">
          <a:avLst/>
        </a:prstGeom>
      </xdr:spPr>
    </xdr:pic>
    <xdr:clientData/>
  </xdr:twoCellAnchor>
  <xdr:twoCellAnchor>
    <xdr:from>
      <xdr:col>1</xdr:col>
      <xdr:colOff>311342</xdr:colOff>
      <xdr:row>196</xdr:row>
      <xdr:rowOff>25400</xdr:rowOff>
    </xdr:from>
    <xdr:to>
      <xdr:col>1</xdr:col>
      <xdr:colOff>917383</xdr:colOff>
      <xdr:row>196</xdr:row>
      <xdr:rowOff>946150</xdr:rowOff>
    </xdr:to>
    <xdr:pic>
      <xdr:nvPicPr>
        <xdr:cNvPr id="13825" name="2007-0005">
          <a:extLst>
            <a:ext uri="{FF2B5EF4-FFF2-40B4-BE49-F238E27FC236}">
              <a16:creationId xmlns:a16="http://schemas.microsoft.com/office/drawing/2014/main" id="{72957AF1-22D3-64C5-06A7-1AEC22115B67}"/>
            </a:ext>
          </a:extLst>
        </xdr:cNvPr>
        <xdr:cNvPicPr>
          <a:picLocks/>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1406717" y="279184100"/>
          <a:ext cx="606041" cy="920750"/>
        </a:xfrm>
        <a:prstGeom prst="rect">
          <a:avLst/>
        </a:prstGeom>
      </xdr:spPr>
    </xdr:pic>
    <xdr:clientData/>
  </xdr:twoCellAnchor>
  <xdr:twoCellAnchor>
    <xdr:from>
      <xdr:col>1</xdr:col>
      <xdr:colOff>258660</xdr:colOff>
      <xdr:row>197</xdr:row>
      <xdr:rowOff>25400</xdr:rowOff>
    </xdr:from>
    <xdr:to>
      <xdr:col>1</xdr:col>
      <xdr:colOff>970064</xdr:colOff>
      <xdr:row>197</xdr:row>
      <xdr:rowOff>946150</xdr:rowOff>
    </xdr:to>
    <xdr:pic>
      <xdr:nvPicPr>
        <xdr:cNvPr id="13830" name="2007-0006">
          <a:extLst>
            <a:ext uri="{FF2B5EF4-FFF2-40B4-BE49-F238E27FC236}">
              <a16:creationId xmlns:a16="http://schemas.microsoft.com/office/drawing/2014/main" id="{E2227426-8B9B-499E-0FA9-99AE6E99E628}"/>
            </a:ext>
          </a:extLst>
        </xdr:cNvPr>
        <xdr:cNvPicPr>
          <a:picLocks/>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1354035" y="280155650"/>
          <a:ext cx="711404" cy="920750"/>
        </a:xfrm>
        <a:prstGeom prst="rect">
          <a:avLst/>
        </a:prstGeom>
      </xdr:spPr>
    </xdr:pic>
    <xdr:clientData/>
  </xdr:twoCellAnchor>
  <xdr:twoCellAnchor>
    <xdr:from>
      <xdr:col>1</xdr:col>
      <xdr:colOff>25400</xdr:colOff>
      <xdr:row>198</xdr:row>
      <xdr:rowOff>43011</xdr:rowOff>
    </xdr:from>
    <xdr:to>
      <xdr:col>1</xdr:col>
      <xdr:colOff>1203325</xdr:colOff>
      <xdr:row>198</xdr:row>
      <xdr:rowOff>928538</xdr:rowOff>
    </xdr:to>
    <xdr:pic>
      <xdr:nvPicPr>
        <xdr:cNvPr id="13835" name="2007-0007">
          <a:extLst>
            <a:ext uri="{FF2B5EF4-FFF2-40B4-BE49-F238E27FC236}">
              <a16:creationId xmlns:a16="http://schemas.microsoft.com/office/drawing/2014/main" id="{E0CB1FA4-638D-61F2-3E36-6EC650F65C7A}"/>
            </a:ext>
          </a:extLst>
        </xdr:cNvPr>
        <xdr:cNvPicPr>
          <a:picLocks/>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1120775" y="281144811"/>
          <a:ext cx="1177925" cy="885527"/>
        </a:xfrm>
        <a:prstGeom prst="rect">
          <a:avLst/>
        </a:prstGeom>
      </xdr:spPr>
    </xdr:pic>
    <xdr:clientData/>
  </xdr:twoCellAnchor>
  <xdr:twoCellAnchor>
    <xdr:from>
      <xdr:col>1</xdr:col>
      <xdr:colOff>25400</xdr:colOff>
      <xdr:row>200</xdr:row>
      <xdr:rowOff>1154658</xdr:rowOff>
    </xdr:from>
    <xdr:to>
      <xdr:col>1</xdr:col>
      <xdr:colOff>1203325</xdr:colOff>
      <xdr:row>200</xdr:row>
      <xdr:rowOff>1921920</xdr:rowOff>
    </xdr:to>
    <xdr:pic>
      <xdr:nvPicPr>
        <xdr:cNvPr id="13846" name="2007-0010">
          <a:extLst>
            <a:ext uri="{FF2B5EF4-FFF2-40B4-BE49-F238E27FC236}">
              <a16:creationId xmlns:a16="http://schemas.microsoft.com/office/drawing/2014/main" id="{5DEB9F46-DD3C-8013-C47C-FF8309F93C0A}"/>
            </a:ext>
          </a:extLst>
        </xdr:cNvPr>
        <xdr:cNvPicPr>
          <a:picLocks/>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1120775" y="285171108"/>
          <a:ext cx="1177925" cy="767262"/>
        </a:xfrm>
        <a:prstGeom prst="rect">
          <a:avLst/>
        </a:prstGeom>
      </xdr:spPr>
    </xdr:pic>
    <xdr:clientData/>
  </xdr:twoCellAnchor>
  <xdr:twoCellAnchor>
    <xdr:from>
      <xdr:col>1</xdr:col>
      <xdr:colOff>25400</xdr:colOff>
      <xdr:row>205</xdr:row>
      <xdr:rowOff>453330</xdr:rowOff>
    </xdr:from>
    <xdr:to>
      <xdr:col>1</xdr:col>
      <xdr:colOff>1203325</xdr:colOff>
      <xdr:row>205</xdr:row>
      <xdr:rowOff>518221</xdr:rowOff>
    </xdr:to>
    <xdr:pic>
      <xdr:nvPicPr>
        <xdr:cNvPr id="13860" name="2009-0397">
          <a:extLst>
            <a:ext uri="{FF2B5EF4-FFF2-40B4-BE49-F238E27FC236}">
              <a16:creationId xmlns:a16="http://schemas.microsoft.com/office/drawing/2014/main" id="{A2E57705-2102-32DD-9095-D6A5E1E4E216}"/>
            </a:ext>
          </a:extLst>
        </xdr:cNvPr>
        <xdr:cNvPicPr>
          <a:picLocks/>
        </xdr:cNvPicPr>
      </xdr:nvPicPr>
      <xdr:blipFill>
        <a:blip xmlns:r="http://schemas.openxmlformats.org/officeDocument/2006/relationships" r:embed="rId130" cstate="print">
          <a:extLst>
            <a:ext uri="{28A0092B-C50C-407E-A947-70E740481C1C}">
              <a14:useLocalDpi xmlns:a14="http://schemas.microsoft.com/office/drawing/2010/main" val="0"/>
            </a:ext>
          </a:extLst>
        </a:blip>
        <a:stretch>
          <a:fillRect/>
        </a:stretch>
      </xdr:blipFill>
      <xdr:spPr>
        <a:xfrm>
          <a:off x="1120775" y="295318755"/>
          <a:ext cx="1177925" cy="64891"/>
        </a:xfrm>
        <a:prstGeom prst="rect">
          <a:avLst/>
        </a:prstGeom>
      </xdr:spPr>
    </xdr:pic>
    <xdr:clientData/>
  </xdr:twoCellAnchor>
  <xdr:twoCellAnchor>
    <xdr:from>
      <xdr:col>1</xdr:col>
      <xdr:colOff>522488</xdr:colOff>
      <xdr:row>206</xdr:row>
      <xdr:rowOff>25400</xdr:rowOff>
    </xdr:from>
    <xdr:to>
      <xdr:col>1</xdr:col>
      <xdr:colOff>706236</xdr:colOff>
      <xdr:row>206</xdr:row>
      <xdr:rowOff>946150</xdr:rowOff>
    </xdr:to>
    <xdr:pic>
      <xdr:nvPicPr>
        <xdr:cNvPr id="13864" name="2009-0398">
          <a:extLst>
            <a:ext uri="{FF2B5EF4-FFF2-40B4-BE49-F238E27FC236}">
              <a16:creationId xmlns:a16="http://schemas.microsoft.com/office/drawing/2014/main" id="{938E8405-84F1-4FF8-53AF-774F51D78054}"/>
            </a:ext>
          </a:extLst>
        </xdr:cNvPr>
        <xdr:cNvPicPr>
          <a:picLocks/>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1617863" y="295862375"/>
          <a:ext cx="183748" cy="920750"/>
        </a:xfrm>
        <a:prstGeom prst="rect">
          <a:avLst/>
        </a:prstGeom>
      </xdr:spPr>
    </xdr:pic>
    <xdr:clientData/>
  </xdr:twoCellAnchor>
  <xdr:twoCellAnchor>
    <xdr:from>
      <xdr:col>1</xdr:col>
      <xdr:colOff>25400</xdr:colOff>
      <xdr:row>208</xdr:row>
      <xdr:rowOff>193030</xdr:rowOff>
    </xdr:from>
    <xdr:to>
      <xdr:col>1</xdr:col>
      <xdr:colOff>1203325</xdr:colOff>
      <xdr:row>208</xdr:row>
      <xdr:rowOff>778542</xdr:rowOff>
    </xdr:to>
    <xdr:pic>
      <xdr:nvPicPr>
        <xdr:cNvPr id="13868" name="2012-0017">
          <a:extLst>
            <a:ext uri="{FF2B5EF4-FFF2-40B4-BE49-F238E27FC236}">
              <a16:creationId xmlns:a16="http://schemas.microsoft.com/office/drawing/2014/main" id="{9BB41E77-D053-E5C0-B21B-A663702AF1DA}"/>
            </a:ext>
          </a:extLst>
        </xdr:cNvPr>
        <xdr:cNvPicPr>
          <a:picLocks/>
        </xdr:cNvPicPr>
      </xdr:nvPicPr>
      <xdr:blipFill>
        <a:blip xmlns:r="http://schemas.openxmlformats.org/officeDocument/2006/relationships" r:embed="rId132" cstate="print">
          <a:extLst>
            <a:ext uri="{28A0092B-C50C-407E-A947-70E740481C1C}">
              <a14:useLocalDpi xmlns:a14="http://schemas.microsoft.com/office/drawing/2010/main" val="0"/>
            </a:ext>
          </a:extLst>
        </a:blip>
        <a:stretch>
          <a:fillRect/>
        </a:stretch>
      </xdr:blipFill>
      <xdr:spPr>
        <a:xfrm>
          <a:off x="1120775" y="300887755"/>
          <a:ext cx="1177925" cy="585512"/>
        </a:xfrm>
        <a:prstGeom prst="rect">
          <a:avLst/>
        </a:prstGeom>
      </xdr:spPr>
    </xdr:pic>
    <xdr:clientData/>
  </xdr:twoCellAnchor>
  <xdr:twoCellAnchor>
    <xdr:from>
      <xdr:col>1</xdr:col>
      <xdr:colOff>103634</xdr:colOff>
      <xdr:row>209</xdr:row>
      <xdr:rowOff>25400</xdr:rowOff>
    </xdr:from>
    <xdr:to>
      <xdr:col>1</xdr:col>
      <xdr:colOff>1125091</xdr:colOff>
      <xdr:row>209</xdr:row>
      <xdr:rowOff>946150</xdr:rowOff>
    </xdr:to>
    <xdr:pic>
      <xdr:nvPicPr>
        <xdr:cNvPr id="13872" name="2012-0142">
          <a:extLst>
            <a:ext uri="{FF2B5EF4-FFF2-40B4-BE49-F238E27FC236}">
              <a16:creationId xmlns:a16="http://schemas.microsoft.com/office/drawing/2014/main" id="{DA52B7BF-604B-5706-D995-6B2AA1C17294}"/>
            </a:ext>
          </a:extLst>
        </xdr:cNvPr>
        <xdr:cNvPicPr>
          <a:picLocks/>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1199009" y="349297625"/>
          <a:ext cx="1021457" cy="920750"/>
        </a:xfrm>
        <a:prstGeom prst="rect">
          <a:avLst/>
        </a:prstGeom>
      </xdr:spPr>
    </xdr:pic>
    <xdr:clientData/>
  </xdr:twoCellAnchor>
  <xdr:twoCellAnchor>
    <xdr:from>
      <xdr:col>1</xdr:col>
      <xdr:colOff>25400</xdr:colOff>
      <xdr:row>224</xdr:row>
      <xdr:rowOff>255141</xdr:rowOff>
    </xdr:from>
    <xdr:to>
      <xdr:col>1</xdr:col>
      <xdr:colOff>1203325</xdr:colOff>
      <xdr:row>224</xdr:row>
      <xdr:rowOff>716418</xdr:rowOff>
    </xdr:to>
    <xdr:pic>
      <xdr:nvPicPr>
        <xdr:cNvPr id="13876" name="2013-0062">
          <a:extLst>
            <a:ext uri="{FF2B5EF4-FFF2-40B4-BE49-F238E27FC236}">
              <a16:creationId xmlns:a16="http://schemas.microsoft.com/office/drawing/2014/main" id="{6FE17502-7F0A-1439-263A-525ADDB9F854}"/>
            </a:ext>
          </a:extLst>
        </xdr:cNvPr>
        <xdr:cNvPicPr>
          <a:picLocks/>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1120775" y="380616966"/>
          <a:ext cx="1177925" cy="461277"/>
        </a:xfrm>
        <a:prstGeom prst="rect">
          <a:avLst/>
        </a:prstGeom>
      </xdr:spPr>
    </xdr:pic>
    <xdr:clientData/>
  </xdr:twoCellAnchor>
  <xdr:twoCellAnchor>
    <xdr:from>
      <xdr:col>1</xdr:col>
      <xdr:colOff>438575</xdr:colOff>
      <xdr:row>225</xdr:row>
      <xdr:rowOff>25400</xdr:rowOff>
    </xdr:from>
    <xdr:to>
      <xdr:col>1</xdr:col>
      <xdr:colOff>790150</xdr:colOff>
      <xdr:row>225</xdr:row>
      <xdr:rowOff>946150</xdr:rowOff>
    </xdr:to>
    <xdr:pic>
      <xdr:nvPicPr>
        <xdr:cNvPr id="13880" name="2013-0063">
          <a:extLst>
            <a:ext uri="{FF2B5EF4-FFF2-40B4-BE49-F238E27FC236}">
              <a16:creationId xmlns:a16="http://schemas.microsoft.com/office/drawing/2014/main" id="{392F175E-1C3C-2613-0A31-61FBCB384709}"/>
            </a:ext>
          </a:extLst>
        </xdr:cNvPr>
        <xdr:cNvPicPr>
          <a:picLocks/>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1533950" y="381358775"/>
          <a:ext cx="351575" cy="920750"/>
        </a:xfrm>
        <a:prstGeom prst="rect">
          <a:avLst/>
        </a:prstGeom>
      </xdr:spPr>
    </xdr:pic>
    <xdr:clientData/>
  </xdr:twoCellAnchor>
  <xdr:twoCellAnchor>
    <xdr:from>
      <xdr:col>1</xdr:col>
      <xdr:colOff>25400</xdr:colOff>
      <xdr:row>227</xdr:row>
      <xdr:rowOff>163686</xdr:rowOff>
    </xdr:from>
    <xdr:to>
      <xdr:col>1</xdr:col>
      <xdr:colOff>1203325</xdr:colOff>
      <xdr:row>227</xdr:row>
      <xdr:rowOff>807864</xdr:rowOff>
    </xdr:to>
    <xdr:pic>
      <xdr:nvPicPr>
        <xdr:cNvPr id="13884" name="2013-0109">
          <a:extLst>
            <a:ext uri="{FF2B5EF4-FFF2-40B4-BE49-F238E27FC236}">
              <a16:creationId xmlns:a16="http://schemas.microsoft.com/office/drawing/2014/main" id="{56C5AC76-E791-E498-4ECE-39BAC63774EC}"/>
            </a:ext>
          </a:extLst>
        </xdr:cNvPr>
        <xdr:cNvPicPr>
          <a:picLocks/>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20775" y="384411711"/>
          <a:ext cx="1177925" cy="644178"/>
        </a:xfrm>
        <a:prstGeom prst="rect">
          <a:avLst/>
        </a:prstGeom>
      </xdr:spPr>
    </xdr:pic>
    <xdr:clientData/>
  </xdr:twoCellAnchor>
  <xdr:twoCellAnchor>
    <xdr:from>
      <xdr:col>1</xdr:col>
      <xdr:colOff>181069</xdr:colOff>
      <xdr:row>230</xdr:row>
      <xdr:rowOff>25400</xdr:rowOff>
    </xdr:from>
    <xdr:to>
      <xdr:col>1</xdr:col>
      <xdr:colOff>1047657</xdr:colOff>
      <xdr:row>230</xdr:row>
      <xdr:rowOff>946150</xdr:rowOff>
    </xdr:to>
    <xdr:pic>
      <xdr:nvPicPr>
        <xdr:cNvPr id="12230" name="2014-0268">
          <a:extLst>
            <a:ext uri="{FF2B5EF4-FFF2-40B4-BE49-F238E27FC236}">
              <a16:creationId xmlns:a16="http://schemas.microsoft.com/office/drawing/2014/main" id="{EFC58F53-FEFB-81B6-7013-88DBD873F104}"/>
            </a:ext>
          </a:extLst>
        </xdr:cNvPr>
        <xdr:cNvPicPr>
          <a:picLocks/>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1276444" y="389131175"/>
          <a:ext cx="866588" cy="920750"/>
        </a:xfrm>
        <a:prstGeom prst="rect">
          <a:avLst/>
        </a:prstGeom>
      </xdr:spPr>
    </xdr:pic>
    <xdr:clientData/>
  </xdr:twoCellAnchor>
  <xdr:twoCellAnchor>
    <xdr:from>
      <xdr:col>1</xdr:col>
      <xdr:colOff>308195</xdr:colOff>
      <xdr:row>231</xdr:row>
      <xdr:rowOff>25400</xdr:rowOff>
    </xdr:from>
    <xdr:to>
      <xdr:col>1</xdr:col>
      <xdr:colOff>920530</xdr:colOff>
      <xdr:row>231</xdr:row>
      <xdr:rowOff>946150</xdr:rowOff>
    </xdr:to>
    <xdr:pic>
      <xdr:nvPicPr>
        <xdr:cNvPr id="12235" name="2014-0270">
          <a:extLst>
            <a:ext uri="{FF2B5EF4-FFF2-40B4-BE49-F238E27FC236}">
              <a16:creationId xmlns:a16="http://schemas.microsoft.com/office/drawing/2014/main" id="{7201A095-33C9-1D28-D32A-C8A2CD62F742}"/>
            </a:ext>
          </a:extLst>
        </xdr:cNvPr>
        <xdr:cNvPicPr>
          <a:picLocks/>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1403570" y="390102725"/>
          <a:ext cx="612335" cy="920750"/>
        </a:xfrm>
        <a:prstGeom prst="rect">
          <a:avLst/>
        </a:prstGeom>
      </xdr:spPr>
    </xdr:pic>
    <xdr:clientData/>
  </xdr:twoCellAnchor>
  <xdr:twoCellAnchor>
    <xdr:from>
      <xdr:col>1</xdr:col>
      <xdr:colOff>240217</xdr:colOff>
      <xdr:row>235</xdr:row>
      <xdr:rowOff>25400</xdr:rowOff>
    </xdr:from>
    <xdr:to>
      <xdr:col>1</xdr:col>
      <xdr:colOff>988509</xdr:colOff>
      <xdr:row>235</xdr:row>
      <xdr:rowOff>946150</xdr:rowOff>
    </xdr:to>
    <xdr:pic>
      <xdr:nvPicPr>
        <xdr:cNvPr id="12241" name="2014-0278">
          <a:extLst>
            <a:ext uri="{FF2B5EF4-FFF2-40B4-BE49-F238E27FC236}">
              <a16:creationId xmlns:a16="http://schemas.microsoft.com/office/drawing/2014/main" id="{21390E0F-8EA7-FA16-A882-FBEEA510D9D3}"/>
            </a:ext>
          </a:extLst>
        </xdr:cNvPr>
        <xdr:cNvPicPr>
          <a:picLocks/>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1335592" y="393988925"/>
          <a:ext cx="748292" cy="920750"/>
        </a:xfrm>
        <a:prstGeom prst="rect">
          <a:avLst/>
        </a:prstGeom>
      </xdr:spPr>
    </xdr:pic>
    <xdr:clientData/>
  </xdr:twoCellAnchor>
  <xdr:twoCellAnchor>
    <xdr:from>
      <xdr:col>1</xdr:col>
      <xdr:colOff>25400</xdr:colOff>
      <xdr:row>237</xdr:row>
      <xdr:rowOff>160213</xdr:rowOff>
    </xdr:from>
    <xdr:to>
      <xdr:col>1</xdr:col>
      <xdr:colOff>1203325</xdr:colOff>
      <xdr:row>237</xdr:row>
      <xdr:rowOff>811293</xdr:rowOff>
    </xdr:to>
    <xdr:pic>
      <xdr:nvPicPr>
        <xdr:cNvPr id="12246" name="2014-0281">
          <a:extLst>
            <a:ext uri="{FF2B5EF4-FFF2-40B4-BE49-F238E27FC236}">
              <a16:creationId xmlns:a16="http://schemas.microsoft.com/office/drawing/2014/main" id="{FB9AB80B-63A8-6C54-EE20-D4726554FD7D}"/>
            </a:ext>
          </a:extLst>
        </xdr:cNvPr>
        <xdr:cNvPicPr>
          <a:picLocks/>
        </xdr:cNvPicPr>
      </xdr:nvPicPr>
      <xdr:blipFill>
        <a:blip xmlns:r="http://schemas.openxmlformats.org/officeDocument/2006/relationships" r:embed="rId140" cstate="print">
          <a:extLst>
            <a:ext uri="{28A0092B-C50C-407E-A947-70E740481C1C}">
              <a14:useLocalDpi xmlns:a14="http://schemas.microsoft.com/office/drawing/2010/main" val="0"/>
            </a:ext>
          </a:extLst>
        </a:blip>
        <a:stretch>
          <a:fillRect/>
        </a:stretch>
      </xdr:blipFill>
      <xdr:spPr>
        <a:xfrm>
          <a:off x="1120775" y="396066838"/>
          <a:ext cx="1177925" cy="651080"/>
        </a:xfrm>
        <a:prstGeom prst="rect">
          <a:avLst/>
        </a:prstGeom>
      </xdr:spPr>
    </xdr:pic>
    <xdr:clientData/>
  </xdr:twoCellAnchor>
  <xdr:twoCellAnchor>
    <xdr:from>
      <xdr:col>1</xdr:col>
      <xdr:colOff>25400</xdr:colOff>
      <xdr:row>238</xdr:row>
      <xdr:rowOff>56133</xdr:rowOff>
    </xdr:from>
    <xdr:to>
      <xdr:col>1</xdr:col>
      <xdr:colOff>1203325</xdr:colOff>
      <xdr:row>238</xdr:row>
      <xdr:rowOff>915420</xdr:rowOff>
    </xdr:to>
    <xdr:pic>
      <xdr:nvPicPr>
        <xdr:cNvPr id="12257" name="2014-0285">
          <a:extLst>
            <a:ext uri="{FF2B5EF4-FFF2-40B4-BE49-F238E27FC236}">
              <a16:creationId xmlns:a16="http://schemas.microsoft.com/office/drawing/2014/main" id="{699E8DAC-D49E-81E8-CBB8-CFF4C7F5F72A}"/>
            </a:ext>
          </a:extLst>
        </xdr:cNvPr>
        <xdr:cNvPicPr>
          <a:picLocks/>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1120775" y="397905858"/>
          <a:ext cx="1177925" cy="859287"/>
        </a:xfrm>
        <a:prstGeom prst="rect">
          <a:avLst/>
        </a:prstGeom>
      </xdr:spPr>
    </xdr:pic>
    <xdr:clientData/>
  </xdr:twoCellAnchor>
  <xdr:twoCellAnchor>
    <xdr:from>
      <xdr:col>1</xdr:col>
      <xdr:colOff>25400</xdr:colOff>
      <xdr:row>239</xdr:row>
      <xdr:rowOff>56133</xdr:rowOff>
    </xdr:from>
    <xdr:to>
      <xdr:col>1</xdr:col>
      <xdr:colOff>1203325</xdr:colOff>
      <xdr:row>239</xdr:row>
      <xdr:rowOff>915420</xdr:rowOff>
    </xdr:to>
    <xdr:pic>
      <xdr:nvPicPr>
        <xdr:cNvPr id="12262" name="2014-0286">
          <a:extLst>
            <a:ext uri="{FF2B5EF4-FFF2-40B4-BE49-F238E27FC236}">
              <a16:creationId xmlns:a16="http://schemas.microsoft.com/office/drawing/2014/main" id="{807F8EA7-058B-1FFB-0BD7-C6B1403DC9F5}"/>
            </a:ext>
          </a:extLst>
        </xdr:cNvPr>
        <xdr:cNvPicPr>
          <a:picLocks/>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1120775" y="398877408"/>
          <a:ext cx="1177925" cy="859287"/>
        </a:xfrm>
        <a:prstGeom prst="rect">
          <a:avLst/>
        </a:prstGeom>
      </xdr:spPr>
    </xdr:pic>
    <xdr:clientData/>
  </xdr:twoCellAnchor>
  <xdr:twoCellAnchor>
    <xdr:from>
      <xdr:col>1</xdr:col>
      <xdr:colOff>97040</xdr:colOff>
      <xdr:row>247</xdr:row>
      <xdr:rowOff>25400</xdr:rowOff>
    </xdr:from>
    <xdr:to>
      <xdr:col>1</xdr:col>
      <xdr:colOff>1131685</xdr:colOff>
      <xdr:row>247</xdr:row>
      <xdr:rowOff>946150</xdr:rowOff>
    </xdr:to>
    <xdr:pic>
      <xdr:nvPicPr>
        <xdr:cNvPr id="12273" name="2014-0301">
          <a:extLst>
            <a:ext uri="{FF2B5EF4-FFF2-40B4-BE49-F238E27FC236}">
              <a16:creationId xmlns:a16="http://schemas.microsoft.com/office/drawing/2014/main" id="{7F7E8B93-E108-07DE-F807-F1A8FA85E71B}"/>
            </a:ext>
          </a:extLst>
        </xdr:cNvPr>
        <xdr:cNvPicPr>
          <a:picLocks/>
        </xdr:cNvPicPr>
      </xdr:nvPicPr>
      <xdr:blipFill>
        <a:blip xmlns:r="http://schemas.openxmlformats.org/officeDocument/2006/relationships" r:embed="rId142" cstate="print">
          <a:extLst>
            <a:ext uri="{28A0092B-C50C-407E-A947-70E740481C1C}">
              <a14:useLocalDpi xmlns:a14="http://schemas.microsoft.com/office/drawing/2010/main" val="0"/>
            </a:ext>
          </a:extLst>
        </a:blip>
        <a:stretch>
          <a:fillRect/>
        </a:stretch>
      </xdr:blipFill>
      <xdr:spPr>
        <a:xfrm>
          <a:off x="1192415" y="408562175"/>
          <a:ext cx="1034645" cy="920750"/>
        </a:xfrm>
        <a:prstGeom prst="rect">
          <a:avLst/>
        </a:prstGeom>
      </xdr:spPr>
    </xdr:pic>
    <xdr:clientData/>
  </xdr:twoCellAnchor>
  <xdr:twoCellAnchor>
    <xdr:from>
      <xdr:col>1</xdr:col>
      <xdr:colOff>25400</xdr:colOff>
      <xdr:row>248</xdr:row>
      <xdr:rowOff>102840</xdr:rowOff>
    </xdr:from>
    <xdr:to>
      <xdr:col>1</xdr:col>
      <xdr:colOff>1203325</xdr:colOff>
      <xdr:row>248</xdr:row>
      <xdr:rowOff>868700</xdr:rowOff>
    </xdr:to>
    <xdr:pic>
      <xdr:nvPicPr>
        <xdr:cNvPr id="12278" name="2014-0315">
          <a:extLst>
            <a:ext uri="{FF2B5EF4-FFF2-40B4-BE49-F238E27FC236}">
              <a16:creationId xmlns:a16="http://schemas.microsoft.com/office/drawing/2014/main" id="{EA4B7DF1-F884-BDF6-AA30-6A9C321DC2CC}"/>
            </a:ext>
          </a:extLst>
        </xdr:cNvPr>
        <xdr:cNvPicPr>
          <a:picLocks/>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1120775" y="409611165"/>
          <a:ext cx="1177925" cy="765860"/>
        </a:xfrm>
        <a:prstGeom prst="rect">
          <a:avLst/>
        </a:prstGeom>
      </xdr:spPr>
    </xdr:pic>
    <xdr:clientData/>
  </xdr:twoCellAnchor>
  <xdr:twoCellAnchor>
    <xdr:from>
      <xdr:col>1</xdr:col>
      <xdr:colOff>252946</xdr:colOff>
      <xdr:row>249</xdr:row>
      <xdr:rowOff>25400</xdr:rowOff>
    </xdr:from>
    <xdr:to>
      <xdr:col>1</xdr:col>
      <xdr:colOff>975778</xdr:colOff>
      <xdr:row>249</xdr:row>
      <xdr:rowOff>946150</xdr:rowOff>
    </xdr:to>
    <xdr:pic>
      <xdr:nvPicPr>
        <xdr:cNvPr id="12283" name="2014-0354">
          <a:extLst>
            <a:ext uri="{FF2B5EF4-FFF2-40B4-BE49-F238E27FC236}">
              <a16:creationId xmlns:a16="http://schemas.microsoft.com/office/drawing/2014/main" id="{774CE7C8-6F39-EE82-C1A6-3CD2E509DD07}"/>
            </a:ext>
          </a:extLst>
        </xdr:cNvPr>
        <xdr:cNvPicPr>
          <a:picLocks/>
        </xdr:cNvPicPr>
      </xdr:nvPicPr>
      <xdr:blipFill>
        <a:blip xmlns:r="http://schemas.openxmlformats.org/officeDocument/2006/relationships" r:embed="rId144" cstate="print">
          <a:extLst>
            <a:ext uri="{28A0092B-C50C-407E-A947-70E740481C1C}">
              <a14:useLocalDpi xmlns:a14="http://schemas.microsoft.com/office/drawing/2010/main" val="0"/>
            </a:ext>
          </a:extLst>
        </a:blip>
        <a:stretch>
          <a:fillRect/>
        </a:stretch>
      </xdr:blipFill>
      <xdr:spPr>
        <a:xfrm>
          <a:off x="1348321" y="412448375"/>
          <a:ext cx="722832" cy="920750"/>
        </a:xfrm>
        <a:prstGeom prst="rect">
          <a:avLst/>
        </a:prstGeom>
      </xdr:spPr>
    </xdr:pic>
    <xdr:clientData/>
  </xdr:twoCellAnchor>
  <xdr:twoCellAnchor>
    <xdr:from>
      <xdr:col>1</xdr:col>
      <xdr:colOff>116993</xdr:colOff>
      <xdr:row>250</xdr:row>
      <xdr:rowOff>25425</xdr:rowOff>
    </xdr:from>
    <xdr:to>
      <xdr:col>1</xdr:col>
      <xdr:colOff>1111731</xdr:colOff>
      <xdr:row>250</xdr:row>
      <xdr:rowOff>946175</xdr:rowOff>
    </xdr:to>
    <xdr:pic>
      <xdr:nvPicPr>
        <xdr:cNvPr id="12289" name="2015-0073">
          <a:extLst>
            <a:ext uri="{FF2B5EF4-FFF2-40B4-BE49-F238E27FC236}">
              <a16:creationId xmlns:a16="http://schemas.microsoft.com/office/drawing/2014/main" id="{33BAB7DE-19EC-F785-E02B-10E74D2DA3A3}"/>
            </a:ext>
          </a:extLst>
        </xdr:cNvPr>
        <xdr:cNvPicPr>
          <a:picLocks/>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1212368" y="415363050"/>
          <a:ext cx="994738" cy="920750"/>
        </a:xfrm>
        <a:prstGeom prst="rect">
          <a:avLst/>
        </a:prstGeom>
      </xdr:spPr>
    </xdr:pic>
    <xdr:clientData/>
  </xdr:twoCellAnchor>
  <xdr:twoCellAnchor>
    <xdr:from>
      <xdr:col>1</xdr:col>
      <xdr:colOff>25400</xdr:colOff>
      <xdr:row>251</xdr:row>
      <xdr:rowOff>291207</xdr:rowOff>
    </xdr:from>
    <xdr:to>
      <xdr:col>1</xdr:col>
      <xdr:colOff>1203325</xdr:colOff>
      <xdr:row>251</xdr:row>
      <xdr:rowOff>680343</xdr:rowOff>
    </xdr:to>
    <xdr:pic>
      <xdr:nvPicPr>
        <xdr:cNvPr id="12294" name="2015-0074">
          <a:extLst>
            <a:ext uri="{FF2B5EF4-FFF2-40B4-BE49-F238E27FC236}">
              <a16:creationId xmlns:a16="http://schemas.microsoft.com/office/drawing/2014/main" id="{9B79938E-EBE7-41B3-760C-2FE44E211EE9}"/>
            </a:ext>
          </a:extLst>
        </xdr:cNvPr>
        <xdr:cNvPicPr>
          <a:picLocks/>
        </xdr:cNvPicPr>
      </xdr:nvPicPr>
      <xdr:blipFill>
        <a:blip xmlns:r="http://schemas.openxmlformats.org/officeDocument/2006/relationships" r:embed="rId146" cstate="print">
          <a:extLst>
            <a:ext uri="{28A0092B-C50C-407E-A947-70E740481C1C}">
              <a14:useLocalDpi xmlns:a14="http://schemas.microsoft.com/office/drawing/2010/main" val="0"/>
            </a:ext>
          </a:extLst>
        </a:blip>
        <a:stretch>
          <a:fillRect/>
        </a:stretch>
      </xdr:blipFill>
      <xdr:spPr>
        <a:xfrm>
          <a:off x="1120775" y="416600382"/>
          <a:ext cx="1177925" cy="389136"/>
        </a:xfrm>
        <a:prstGeom prst="rect">
          <a:avLst/>
        </a:prstGeom>
      </xdr:spPr>
    </xdr:pic>
    <xdr:clientData/>
  </xdr:twoCellAnchor>
  <xdr:twoCellAnchor>
    <xdr:from>
      <xdr:col>1</xdr:col>
      <xdr:colOff>25400</xdr:colOff>
      <xdr:row>252</xdr:row>
      <xdr:rowOff>121642</xdr:rowOff>
    </xdr:from>
    <xdr:to>
      <xdr:col>1</xdr:col>
      <xdr:colOff>1203325</xdr:colOff>
      <xdr:row>252</xdr:row>
      <xdr:rowOff>849957</xdr:rowOff>
    </xdr:to>
    <xdr:pic>
      <xdr:nvPicPr>
        <xdr:cNvPr id="12299" name="2015-0076">
          <a:extLst>
            <a:ext uri="{FF2B5EF4-FFF2-40B4-BE49-F238E27FC236}">
              <a16:creationId xmlns:a16="http://schemas.microsoft.com/office/drawing/2014/main" id="{2979A87B-EA21-8367-AAD8-6490E314677C}"/>
            </a:ext>
          </a:extLst>
        </xdr:cNvPr>
        <xdr:cNvPicPr>
          <a:picLocks/>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1120775" y="418373917"/>
          <a:ext cx="1177925" cy="728315"/>
        </a:xfrm>
        <a:prstGeom prst="rect">
          <a:avLst/>
        </a:prstGeom>
      </xdr:spPr>
    </xdr:pic>
    <xdr:clientData/>
  </xdr:twoCellAnchor>
  <xdr:twoCellAnchor>
    <xdr:from>
      <xdr:col>1</xdr:col>
      <xdr:colOff>260086</xdr:colOff>
      <xdr:row>253</xdr:row>
      <xdr:rowOff>25400</xdr:rowOff>
    </xdr:from>
    <xdr:to>
      <xdr:col>1</xdr:col>
      <xdr:colOff>968639</xdr:colOff>
      <xdr:row>253</xdr:row>
      <xdr:rowOff>946150</xdr:rowOff>
    </xdr:to>
    <xdr:pic>
      <xdr:nvPicPr>
        <xdr:cNvPr id="12305" name="2015-0078">
          <a:extLst>
            <a:ext uri="{FF2B5EF4-FFF2-40B4-BE49-F238E27FC236}">
              <a16:creationId xmlns:a16="http://schemas.microsoft.com/office/drawing/2014/main" id="{E4C92A64-BD40-F03B-B80F-0C6BDF2C1867}"/>
            </a:ext>
          </a:extLst>
        </xdr:cNvPr>
        <xdr:cNvPicPr>
          <a:picLocks/>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1355461" y="419249225"/>
          <a:ext cx="708553" cy="920750"/>
        </a:xfrm>
        <a:prstGeom prst="rect">
          <a:avLst/>
        </a:prstGeom>
      </xdr:spPr>
    </xdr:pic>
    <xdr:clientData/>
  </xdr:twoCellAnchor>
  <xdr:twoCellAnchor>
    <xdr:from>
      <xdr:col>1</xdr:col>
      <xdr:colOff>382120</xdr:colOff>
      <xdr:row>254</xdr:row>
      <xdr:rowOff>25400</xdr:rowOff>
    </xdr:from>
    <xdr:to>
      <xdr:col>1</xdr:col>
      <xdr:colOff>846605</xdr:colOff>
      <xdr:row>254</xdr:row>
      <xdr:rowOff>946150</xdr:rowOff>
    </xdr:to>
    <xdr:pic>
      <xdr:nvPicPr>
        <xdr:cNvPr id="12310" name="2015-0079">
          <a:extLst>
            <a:ext uri="{FF2B5EF4-FFF2-40B4-BE49-F238E27FC236}">
              <a16:creationId xmlns:a16="http://schemas.microsoft.com/office/drawing/2014/main" id="{0CE7816F-23FC-2EEE-1ECB-6F45F9286E1A}"/>
            </a:ext>
          </a:extLst>
        </xdr:cNvPr>
        <xdr:cNvPicPr>
          <a:picLocks/>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1477495" y="420220775"/>
          <a:ext cx="464485" cy="920750"/>
        </a:xfrm>
        <a:prstGeom prst="rect">
          <a:avLst/>
        </a:prstGeom>
      </xdr:spPr>
    </xdr:pic>
    <xdr:clientData/>
  </xdr:twoCellAnchor>
  <xdr:twoCellAnchor>
    <xdr:from>
      <xdr:col>1</xdr:col>
      <xdr:colOff>336070</xdr:colOff>
      <xdr:row>255</xdr:row>
      <xdr:rowOff>25400</xdr:rowOff>
    </xdr:from>
    <xdr:to>
      <xdr:col>1</xdr:col>
      <xdr:colOff>892656</xdr:colOff>
      <xdr:row>255</xdr:row>
      <xdr:rowOff>946150</xdr:rowOff>
    </xdr:to>
    <xdr:pic>
      <xdr:nvPicPr>
        <xdr:cNvPr id="12315" name="2015-0080">
          <a:extLst>
            <a:ext uri="{FF2B5EF4-FFF2-40B4-BE49-F238E27FC236}">
              <a16:creationId xmlns:a16="http://schemas.microsoft.com/office/drawing/2014/main" id="{659A4880-78A1-228E-BD1B-DB28FFF9880E}"/>
            </a:ext>
          </a:extLst>
        </xdr:cNvPr>
        <xdr:cNvPicPr>
          <a:picLocks/>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1431445" y="421192325"/>
          <a:ext cx="556586" cy="920750"/>
        </a:xfrm>
        <a:prstGeom prst="rect">
          <a:avLst/>
        </a:prstGeom>
      </xdr:spPr>
    </xdr:pic>
    <xdr:clientData/>
  </xdr:twoCellAnchor>
  <xdr:twoCellAnchor>
    <xdr:from>
      <xdr:col>1</xdr:col>
      <xdr:colOff>399910</xdr:colOff>
      <xdr:row>256</xdr:row>
      <xdr:rowOff>25400</xdr:rowOff>
    </xdr:from>
    <xdr:to>
      <xdr:col>1</xdr:col>
      <xdr:colOff>828814</xdr:colOff>
      <xdr:row>256</xdr:row>
      <xdr:rowOff>946150</xdr:rowOff>
    </xdr:to>
    <xdr:pic>
      <xdr:nvPicPr>
        <xdr:cNvPr id="12321" name="2015-0081">
          <a:extLst>
            <a:ext uri="{FF2B5EF4-FFF2-40B4-BE49-F238E27FC236}">
              <a16:creationId xmlns:a16="http://schemas.microsoft.com/office/drawing/2014/main" id="{2BC8C349-FEFF-232C-2FCB-595E27DE5C9E}"/>
            </a:ext>
          </a:extLst>
        </xdr:cNvPr>
        <xdr:cNvPicPr>
          <a:picLocks/>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1495285" y="422163875"/>
          <a:ext cx="428904" cy="920750"/>
        </a:xfrm>
        <a:prstGeom prst="rect">
          <a:avLst/>
        </a:prstGeom>
      </xdr:spPr>
    </xdr:pic>
    <xdr:clientData/>
  </xdr:twoCellAnchor>
  <xdr:twoCellAnchor>
    <xdr:from>
      <xdr:col>1</xdr:col>
      <xdr:colOff>25400</xdr:colOff>
      <xdr:row>258</xdr:row>
      <xdr:rowOff>313234</xdr:rowOff>
    </xdr:from>
    <xdr:to>
      <xdr:col>1</xdr:col>
      <xdr:colOff>1203325</xdr:colOff>
      <xdr:row>258</xdr:row>
      <xdr:rowOff>658329</xdr:rowOff>
    </xdr:to>
    <xdr:pic>
      <xdr:nvPicPr>
        <xdr:cNvPr id="12331" name="2015-0084">
          <a:extLst>
            <a:ext uri="{FF2B5EF4-FFF2-40B4-BE49-F238E27FC236}">
              <a16:creationId xmlns:a16="http://schemas.microsoft.com/office/drawing/2014/main" id="{2F67F1CE-6B0A-0123-D376-2CB5009E33BD}"/>
            </a:ext>
          </a:extLst>
        </xdr:cNvPr>
        <xdr:cNvPicPr>
          <a:picLocks/>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1120775" y="425366359"/>
          <a:ext cx="1177925" cy="345095"/>
        </a:xfrm>
        <a:prstGeom prst="rect">
          <a:avLst/>
        </a:prstGeom>
      </xdr:spPr>
    </xdr:pic>
    <xdr:clientData/>
  </xdr:twoCellAnchor>
  <xdr:twoCellAnchor>
    <xdr:from>
      <xdr:col>1</xdr:col>
      <xdr:colOff>25400</xdr:colOff>
      <xdr:row>259</xdr:row>
      <xdr:rowOff>298847</xdr:rowOff>
    </xdr:from>
    <xdr:to>
      <xdr:col>1</xdr:col>
      <xdr:colOff>1203325</xdr:colOff>
      <xdr:row>259</xdr:row>
      <xdr:rowOff>672700</xdr:rowOff>
    </xdr:to>
    <xdr:pic>
      <xdr:nvPicPr>
        <xdr:cNvPr id="12342" name="2015-0086">
          <a:extLst>
            <a:ext uri="{FF2B5EF4-FFF2-40B4-BE49-F238E27FC236}">
              <a16:creationId xmlns:a16="http://schemas.microsoft.com/office/drawing/2014/main" id="{94DA065E-F570-F811-4E6E-9524C2F536D8}"/>
            </a:ext>
          </a:extLst>
        </xdr:cNvPr>
        <xdr:cNvPicPr>
          <a:picLocks/>
        </xdr:cNvPicPr>
      </xdr:nvPicPr>
      <xdr:blipFill>
        <a:blip xmlns:r="http://schemas.openxmlformats.org/officeDocument/2006/relationships" r:embed="rId153" cstate="print">
          <a:extLst>
            <a:ext uri="{28A0092B-C50C-407E-A947-70E740481C1C}">
              <a14:useLocalDpi xmlns:a14="http://schemas.microsoft.com/office/drawing/2010/main" val="0"/>
            </a:ext>
          </a:extLst>
        </a:blip>
        <a:stretch>
          <a:fillRect/>
        </a:stretch>
      </xdr:blipFill>
      <xdr:spPr>
        <a:xfrm>
          <a:off x="1120775" y="427295072"/>
          <a:ext cx="1177925" cy="373853"/>
        </a:xfrm>
        <a:prstGeom prst="rect">
          <a:avLst/>
        </a:prstGeom>
      </xdr:spPr>
    </xdr:pic>
    <xdr:clientData/>
  </xdr:twoCellAnchor>
  <xdr:twoCellAnchor>
    <xdr:from>
      <xdr:col>1</xdr:col>
      <xdr:colOff>25400</xdr:colOff>
      <xdr:row>260</xdr:row>
      <xdr:rowOff>358676</xdr:rowOff>
    </xdr:from>
    <xdr:to>
      <xdr:col>1</xdr:col>
      <xdr:colOff>1203325</xdr:colOff>
      <xdr:row>260</xdr:row>
      <xdr:rowOff>612896</xdr:rowOff>
    </xdr:to>
    <xdr:pic>
      <xdr:nvPicPr>
        <xdr:cNvPr id="12347" name="2015-0087">
          <a:extLst>
            <a:ext uri="{FF2B5EF4-FFF2-40B4-BE49-F238E27FC236}">
              <a16:creationId xmlns:a16="http://schemas.microsoft.com/office/drawing/2014/main" id="{D3CC9AAC-D931-761B-FA4B-EA8B9D4D27B3}"/>
            </a:ext>
          </a:extLst>
        </xdr:cNvPr>
        <xdr:cNvPicPr>
          <a:picLocks/>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1120775" y="428326451"/>
          <a:ext cx="1177925" cy="254220"/>
        </a:xfrm>
        <a:prstGeom prst="rect">
          <a:avLst/>
        </a:prstGeom>
      </xdr:spPr>
    </xdr:pic>
    <xdr:clientData/>
  </xdr:twoCellAnchor>
  <xdr:twoCellAnchor>
    <xdr:from>
      <xdr:col>1</xdr:col>
      <xdr:colOff>25400</xdr:colOff>
      <xdr:row>261</xdr:row>
      <xdr:rowOff>383778</xdr:rowOff>
    </xdr:from>
    <xdr:to>
      <xdr:col>1</xdr:col>
      <xdr:colOff>1203325</xdr:colOff>
      <xdr:row>261</xdr:row>
      <xdr:rowOff>587743</xdr:rowOff>
    </xdr:to>
    <xdr:pic>
      <xdr:nvPicPr>
        <xdr:cNvPr id="12353" name="2015-0088">
          <a:extLst>
            <a:ext uri="{FF2B5EF4-FFF2-40B4-BE49-F238E27FC236}">
              <a16:creationId xmlns:a16="http://schemas.microsoft.com/office/drawing/2014/main" id="{46A0B894-6B31-BF2A-8052-F3165223CBCD}"/>
            </a:ext>
          </a:extLst>
        </xdr:cNvPr>
        <xdr:cNvPicPr>
          <a:picLocks/>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1120775" y="429323103"/>
          <a:ext cx="1177925" cy="203965"/>
        </a:xfrm>
        <a:prstGeom prst="rect">
          <a:avLst/>
        </a:prstGeom>
      </xdr:spPr>
    </xdr:pic>
    <xdr:clientData/>
  </xdr:twoCellAnchor>
  <xdr:twoCellAnchor>
    <xdr:from>
      <xdr:col>1</xdr:col>
      <xdr:colOff>25400</xdr:colOff>
      <xdr:row>262</xdr:row>
      <xdr:rowOff>117078</xdr:rowOff>
    </xdr:from>
    <xdr:to>
      <xdr:col>1</xdr:col>
      <xdr:colOff>1203325</xdr:colOff>
      <xdr:row>262</xdr:row>
      <xdr:rowOff>854431</xdr:rowOff>
    </xdr:to>
    <xdr:pic>
      <xdr:nvPicPr>
        <xdr:cNvPr id="12369" name="2015-0092">
          <a:extLst>
            <a:ext uri="{FF2B5EF4-FFF2-40B4-BE49-F238E27FC236}">
              <a16:creationId xmlns:a16="http://schemas.microsoft.com/office/drawing/2014/main" id="{D3207DA0-D37A-82D9-93EF-8CDEDD26ED65}"/>
            </a:ext>
          </a:extLst>
        </xdr:cNvPr>
        <xdr:cNvPicPr>
          <a:picLocks/>
        </xdr:cNvPicPr>
      </xdr:nvPicPr>
      <xdr:blipFill>
        <a:blip xmlns:r="http://schemas.openxmlformats.org/officeDocument/2006/relationships" r:embed="rId156" cstate="print">
          <a:extLst>
            <a:ext uri="{28A0092B-C50C-407E-A947-70E740481C1C}">
              <a14:useLocalDpi xmlns:a14="http://schemas.microsoft.com/office/drawing/2010/main" val="0"/>
            </a:ext>
          </a:extLst>
        </a:blip>
        <a:stretch>
          <a:fillRect/>
        </a:stretch>
      </xdr:blipFill>
      <xdr:spPr>
        <a:xfrm>
          <a:off x="1120775" y="431971053"/>
          <a:ext cx="1177925" cy="737353"/>
        </a:xfrm>
        <a:prstGeom prst="rect">
          <a:avLst/>
        </a:prstGeom>
      </xdr:spPr>
    </xdr:pic>
    <xdr:clientData/>
  </xdr:twoCellAnchor>
  <xdr:twoCellAnchor>
    <xdr:from>
      <xdr:col>1</xdr:col>
      <xdr:colOff>25400</xdr:colOff>
      <xdr:row>263</xdr:row>
      <xdr:rowOff>316161</xdr:rowOff>
    </xdr:from>
    <xdr:to>
      <xdr:col>1</xdr:col>
      <xdr:colOff>1203325</xdr:colOff>
      <xdr:row>263</xdr:row>
      <xdr:rowOff>655341</xdr:rowOff>
    </xdr:to>
    <xdr:pic>
      <xdr:nvPicPr>
        <xdr:cNvPr id="12379" name="2015-0094">
          <a:extLst>
            <a:ext uri="{FF2B5EF4-FFF2-40B4-BE49-F238E27FC236}">
              <a16:creationId xmlns:a16="http://schemas.microsoft.com/office/drawing/2014/main" id="{234C40CC-BF2C-9DA3-AA4C-A26501F3D41C}"/>
            </a:ext>
          </a:extLst>
        </xdr:cNvPr>
        <xdr:cNvPicPr>
          <a:picLocks/>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1120775" y="434113236"/>
          <a:ext cx="1177925" cy="339180"/>
        </a:xfrm>
        <a:prstGeom prst="rect">
          <a:avLst/>
        </a:prstGeom>
      </xdr:spPr>
    </xdr:pic>
    <xdr:clientData/>
  </xdr:twoCellAnchor>
  <xdr:twoCellAnchor>
    <xdr:from>
      <xdr:col>1</xdr:col>
      <xdr:colOff>25400</xdr:colOff>
      <xdr:row>276</xdr:row>
      <xdr:rowOff>109041</xdr:rowOff>
    </xdr:from>
    <xdr:to>
      <xdr:col>1</xdr:col>
      <xdr:colOff>1203325</xdr:colOff>
      <xdr:row>276</xdr:row>
      <xdr:rowOff>862499</xdr:rowOff>
    </xdr:to>
    <xdr:pic>
      <xdr:nvPicPr>
        <xdr:cNvPr id="12385" name="2018-0012">
          <a:extLst>
            <a:ext uri="{FF2B5EF4-FFF2-40B4-BE49-F238E27FC236}">
              <a16:creationId xmlns:a16="http://schemas.microsoft.com/office/drawing/2014/main" id="{E4EED894-035C-A4AD-8A2E-D46F14BA84EC}"/>
            </a:ext>
          </a:extLst>
        </xdr:cNvPr>
        <xdr:cNvPicPr>
          <a:picLocks/>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1120775" y="461109516"/>
          <a:ext cx="1177925" cy="753458"/>
        </a:xfrm>
        <a:prstGeom prst="rect">
          <a:avLst/>
        </a:prstGeom>
      </xdr:spPr>
    </xdr:pic>
    <xdr:clientData/>
  </xdr:twoCellAnchor>
  <xdr:twoCellAnchor>
    <xdr:from>
      <xdr:col>1</xdr:col>
      <xdr:colOff>74048</xdr:colOff>
      <xdr:row>296</xdr:row>
      <xdr:rowOff>25400</xdr:rowOff>
    </xdr:from>
    <xdr:to>
      <xdr:col>1</xdr:col>
      <xdr:colOff>1154677</xdr:colOff>
      <xdr:row>296</xdr:row>
      <xdr:rowOff>946150</xdr:rowOff>
    </xdr:to>
    <xdr:pic>
      <xdr:nvPicPr>
        <xdr:cNvPr id="12390" name="2018-0032">
          <a:extLst>
            <a:ext uri="{FF2B5EF4-FFF2-40B4-BE49-F238E27FC236}">
              <a16:creationId xmlns:a16="http://schemas.microsoft.com/office/drawing/2014/main" id="{AFA52454-5B45-F4B6-06E2-C600D946112E}"/>
            </a:ext>
          </a:extLst>
        </xdr:cNvPr>
        <xdr:cNvPicPr>
          <a:picLocks/>
        </xdr:cNvPicPr>
      </xdr:nvPicPr>
      <xdr:blipFill>
        <a:blip xmlns:r="http://schemas.openxmlformats.org/officeDocument/2006/relationships" r:embed="rId159" cstate="print">
          <a:extLst>
            <a:ext uri="{28A0092B-C50C-407E-A947-70E740481C1C}">
              <a14:useLocalDpi xmlns:a14="http://schemas.microsoft.com/office/drawing/2010/main" val="0"/>
            </a:ext>
          </a:extLst>
        </a:blip>
        <a:stretch>
          <a:fillRect/>
        </a:stretch>
      </xdr:blipFill>
      <xdr:spPr>
        <a:xfrm>
          <a:off x="1169423" y="480456875"/>
          <a:ext cx="1080629" cy="920750"/>
        </a:xfrm>
        <a:prstGeom prst="rect">
          <a:avLst/>
        </a:prstGeom>
      </xdr:spPr>
    </xdr:pic>
    <xdr:clientData/>
  </xdr:twoCellAnchor>
  <xdr:twoCellAnchor>
    <xdr:from>
      <xdr:col>1</xdr:col>
      <xdr:colOff>96440</xdr:colOff>
      <xdr:row>297</xdr:row>
      <xdr:rowOff>25400</xdr:rowOff>
    </xdr:from>
    <xdr:to>
      <xdr:col>1</xdr:col>
      <xdr:colOff>1132284</xdr:colOff>
      <xdr:row>297</xdr:row>
      <xdr:rowOff>946150</xdr:rowOff>
    </xdr:to>
    <xdr:pic>
      <xdr:nvPicPr>
        <xdr:cNvPr id="12395" name="2018-0036">
          <a:extLst>
            <a:ext uri="{FF2B5EF4-FFF2-40B4-BE49-F238E27FC236}">
              <a16:creationId xmlns:a16="http://schemas.microsoft.com/office/drawing/2014/main" id="{70690FEF-2A51-8BB9-B144-D5B13B7C441E}"/>
            </a:ext>
          </a:extLst>
        </xdr:cNvPr>
        <xdr:cNvPicPr>
          <a:picLocks/>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1191815" y="484343075"/>
          <a:ext cx="1035844" cy="920750"/>
        </a:xfrm>
        <a:prstGeom prst="rect">
          <a:avLst/>
        </a:prstGeom>
      </xdr:spPr>
    </xdr:pic>
    <xdr:clientData/>
  </xdr:twoCellAnchor>
  <xdr:twoCellAnchor>
    <xdr:from>
      <xdr:col>1</xdr:col>
      <xdr:colOff>90653</xdr:colOff>
      <xdr:row>298</xdr:row>
      <xdr:rowOff>25400</xdr:rowOff>
    </xdr:from>
    <xdr:to>
      <xdr:col>1</xdr:col>
      <xdr:colOff>1138073</xdr:colOff>
      <xdr:row>298</xdr:row>
      <xdr:rowOff>946150</xdr:rowOff>
    </xdr:to>
    <xdr:pic>
      <xdr:nvPicPr>
        <xdr:cNvPr id="12401" name="2018-0037">
          <a:extLst>
            <a:ext uri="{FF2B5EF4-FFF2-40B4-BE49-F238E27FC236}">
              <a16:creationId xmlns:a16="http://schemas.microsoft.com/office/drawing/2014/main" id="{B493B946-6975-308B-337D-7FA9C59D4B3F}"/>
            </a:ext>
          </a:extLst>
        </xdr:cNvPr>
        <xdr:cNvPicPr>
          <a:picLocks/>
        </xdr:cNvPicPr>
      </xdr:nvPicPr>
      <xdr:blipFill>
        <a:blip xmlns:r="http://schemas.openxmlformats.org/officeDocument/2006/relationships" r:embed="rId161" cstate="print">
          <a:extLst>
            <a:ext uri="{28A0092B-C50C-407E-A947-70E740481C1C}">
              <a14:useLocalDpi xmlns:a14="http://schemas.microsoft.com/office/drawing/2010/main" val="0"/>
            </a:ext>
          </a:extLst>
        </a:blip>
        <a:stretch>
          <a:fillRect/>
        </a:stretch>
      </xdr:blipFill>
      <xdr:spPr>
        <a:xfrm>
          <a:off x="1186028" y="485314625"/>
          <a:ext cx="1047420" cy="920750"/>
        </a:xfrm>
        <a:prstGeom prst="rect">
          <a:avLst/>
        </a:prstGeom>
      </xdr:spPr>
    </xdr:pic>
    <xdr:clientData/>
  </xdr:twoCellAnchor>
  <xdr:twoCellAnchor>
    <xdr:from>
      <xdr:col>1</xdr:col>
      <xdr:colOff>74518</xdr:colOff>
      <xdr:row>299</xdr:row>
      <xdr:rowOff>25400</xdr:rowOff>
    </xdr:from>
    <xdr:to>
      <xdr:col>1</xdr:col>
      <xdr:colOff>1154207</xdr:colOff>
      <xdr:row>299</xdr:row>
      <xdr:rowOff>946150</xdr:rowOff>
    </xdr:to>
    <xdr:pic>
      <xdr:nvPicPr>
        <xdr:cNvPr id="12406" name="2018-0038">
          <a:extLst>
            <a:ext uri="{FF2B5EF4-FFF2-40B4-BE49-F238E27FC236}">
              <a16:creationId xmlns:a16="http://schemas.microsoft.com/office/drawing/2014/main" id="{5475DCCD-52D5-8F8B-A89B-8F476242DC8D}"/>
            </a:ext>
          </a:extLst>
        </xdr:cNvPr>
        <xdr:cNvPicPr>
          <a:picLocks/>
        </xdr:cNvPicPr>
      </xdr:nvPicPr>
      <xdr:blipFill>
        <a:blip xmlns:r="http://schemas.openxmlformats.org/officeDocument/2006/relationships" r:embed="rId162" cstate="print">
          <a:extLst>
            <a:ext uri="{28A0092B-C50C-407E-A947-70E740481C1C}">
              <a14:useLocalDpi xmlns:a14="http://schemas.microsoft.com/office/drawing/2010/main" val="0"/>
            </a:ext>
          </a:extLst>
        </a:blip>
        <a:stretch>
          <a:fillRect/>
        </a:stretch>
      </xdr:blipFill>
      <xdr:spPr>
        <a:xfrm>
          <a:off x="1169893" y="486286175"/>
          <a:ext cx="1079689" cy="920750"/>
        </a:xfrm>
        <a:prstGeom prst="rect">
          <a:avLst/>
        </a:prstGeom>
      </xdr:spPr>
    </xdr:pic>
    <xdr:clientData/>
  </xdr:twoCellAnchor>
  <xdr:twoCellAnchor>
    <xdr:from>
      <xdr:col>1</xdr:col>
      <xdr:colOff>215156</xdr:colOff>
      <xdr:row>300</xdr:row>
      <xdr:rowOff>25400</xdr:rowOff>
    </xdr:from>
    <xdr:to>
      <xdr:col>1</xdr:col>
      <xdr:colOff>1013569</xdr:colOff>
      <xdr:row>300</xdr:row>
      <xdr:rowOff>946150</xdr:rowOff>
    </xdr:to>
    <xdr:pic>
      <xdr:nvPicPr>
        <xdr:cNvPr id="12411" name="2018-0039">
          <a:extLst>
            <a:ext uri="{FF2B5EF4-FFF2-40B4-BE49-F238E27FC236}">
              <a16:creationId xmlns:a16="http://schemas.microsoft.com/office/drawing/2014/main" id="{1E332A9F-7F29-982D-D11A-5D12C0AC1211}"/>
            </a:ext>
          </a:extLst>
        </xdr:cNvPr>
        <xdr:cNvPicPr>
          <a:picLocks/>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1310531" y="487257725"/>
          <a:ext cx="798413" cy="920750"/>
        </a:xfrm>
        <a:prstGeom prst="rect">
          <a:avLst/>
        </a:prstGeom>
      </xdr:spPr>
    </xdr:pic>
    <xdr:clientData/>
  </xdr:twoCellAnchor>
  <xdr:twoCellAnchor>
    <xdr:from>
      <xdr:col>1</xdr:col>
      <xdr:colOff>314072</xdr:colOff>
      <xdr:row>301</xdr:row>
      <xdr:rowOff>25400</xdr:rowOff>
    </xdr:from>
    <xdr:to>
      <xdr:col>1</xdr:col>
      <xdr:colOff>914652</xdr:colOff>
      <xdr:row>301</xdr:row>
      <xdr:rowOff>946150</xdr:rowOff>
    </xdr:to>
    <xdr:pic>
      <xdr:nvPicPr>
        <xdr:cNvPr id="12417" name="2018-0040">
          <a:extLst>
            <a:ext uri="{FF2B5EF4-FFF2-40B4-BE49-F238E27FC236}">
              <a16:creationId xmlns:a16="http://schemas.microsoft.com/office/drawing/2014/main" id="{F2C48FDA-E34E-6FE9-A671-80FDB5DF7444}"/>
            </a:ext>
          </a:extLst>
        </xdr:cNvPr>
        <xdr:cNvPicPr>
          <a:picLocks/>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1409447" y="488229275"/>
          <a:ext cx="600580" cy="920750"/>
        </a:xfrm>
        <a:prstGeom prst="rect">
          <a:avLst/>
        </a:prstGeom>
      </xdr:spPr>
    </xdr:pic>
    <xdr:clientData/>
  </xdr:twoCellAnchor>
  <xdr:twoCellAnchor>
    <xdr:from>
      <xdr:col>1</xdr:col>
      <xdr:colOff>111512</xdr:colOff>
      <xdr:row>324</xdr:row>
      <xdr:rowOff>25400</xdr:rowOff>
    </xdr:from>
    <xdr:to>
      <xdr:col>1</xdr:col>
      <xdr:colOff>1117212</xdr:colOff>
      <xdr:row>324</xdr:row>
      <xdr:rowOff>946150</xdr:rowOff>
    </xdr:to>
    <xdr:pic>
      <xdr:nvPicPr>
        <xdr:cNvPr id="12422" name="2018-0064">
          <a:extLst>
            <a:ext uri="{FF2B5EF4-FFF2-40B4-BE49-F238E27FC236}">
              <a16:creationId xmlns:a16="http://schemas.microsoft.com/office/drawing/2014/main" id="{34A2B94B-0093-DC93-718E-2049CFA0A0E3}"/>
            </a:ext>
          </a:extLst>
        </xdr:cNvPr>
        <xdr:cNvPicPr>
          <a:picLocks/>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1206887" y="511546475"/>
          <a:ext cx="1005700" cy="920750"/>
        </a:xfrm>
        <a:prstGeom prst="rect">
          <a:avLst/>
        </a:prstGeom>
      </xdr:spPr>
    </xdr:pic>
    <xdr:clientData/>
  </xdr:twoCellAnchor>
  <xdr:twoCellAnchor>
    <xdr:from>
      <xdr:col>1</xdr:col>
      <xdr:colOff>193958</xdr:colOff>
      <xdr:row>325</xdr:row>
      <xdr:rowOff>25400</xdr:rowOff>
    </xdr:from>
    <xdr:to>
      <xdr:col>1</xdr:col>
      <xdr:colOff>1034767</xdr:colOff>
      <xdr:row>325</xdr:row>
      <xdr:rowOff>946150</xdr:rowOff>
    </xdr:to>
    <xdr:pic>
      <xdr:nvPicPr>
        <xdr:cNvPr id="12427" name="2018-0065">
          <a:extLst>
            <a:ext uri="{FF2B5EF4-FFF2-40B4-BE49-F238E27FC236}">
              <a16:creationId xmlns:a16="http://schemas.microsoft.com/office/drawing/2014/main" id="{C0016917-BFEA-A77B-A0F6-359DC8AA15AB}"/>
            </a:ext>
          </a:extLst>
        </xdr:cNvPr>
        <xdr:cNvPicPr>
          <a:picLocks/>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1289333" y="512518025"/>
          <a:ext cx="840809" cy="920750"/>
        </a:xfrm>
        <a:prstGeom prst="rect">
          <a:avLst/>
        </a:prstGeom>
      </xdr:spPr>
    </xdr:pic>
    <xdr:clientData/>
  </xdr:twoCellAnchor>
  <xdr:twoCellAnchor>
    <xdr:from>
      <xdr:col>1</xdr:col>
      <xdr:colOff>25400</xdr:colOff>
      <xdr:row>331</xdr:row>
      <xdr:rowOff>284460</xdr:rowOff>
    </xdr:from>
    <xdr:to>
      <xdr:col>1</xdr:col>
      <xdr:colOff>1203325</xdr:colOff>
      <xdr:row>331</xdr:row>
      <xdr:rowOff>687071</xdr:rowOff>
    </xdr:to>
    <xdr:pic>
      <xdr:nvPicPr>
        <xdr:cNvPr id="12433" name="2019-0001">
          <a:extLst>
            <a:ext uri="{FF2B5EF4-FFF2-40B4-BE49-F238E27FC236}">
              <a16:creationId xmlns:a16="http://schemas.microsoft.com/office/drawing/2014/main" id="{0BB1EA89-0EC9-1CA4-169D-B85B96F863F6}"/>
            </a:ext>
          </a:extLst>
        </xdr:cNvPr>
        <xdr:cNvPicPr>
          <a:picLocks/>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1120775" y="520549485"/>
          <a:ext cx="1177925" cy="402611"/>
        </a:xfrm>
        <a:prstGeom prst="rect">
          <a:avLst/>
        </a:prstGeom>
      </xdr:spPr>
    </xdr:pic>
    <xdr:clientData/>
  </xdr:twoCellAnchor>
  <xdr:twoCellAnchor>
    <xdr:from>
      <xdr:col>1</xdr:col>
      <xdr:colOff>25400</xdr:colOff>
      <xdr:row>332</xdr:row>
      <xdr:rowOff>284460</xdr:rowOff>
    </xdr:from>
    <xdr:to>
      <xdr:col>1</xdr:col>
      <xdr:colOff>1203325</xdr:colOff>
      <xdr:row>332</xdr:row>
      <xdr:rowOff>687071</xdr:rowOff>
    </xdr:to>
    <xdr:pic>
      <xdr:nvPicPr>
        <xdr:cNvPr id="12438" name="2019-0002">
          <a:extLst>
            <a:ext uri="{FF2B5EF4-FFF2-40B4-BE49-F238E27FC236}">
              <a16:creationId xmlns:a16="http://schemas.microsoft.com/office/drawing/2014/main" id="{157877C7-13CF-BEEF-8F21-95DFBF428B3B}"/>
            </a:ext>
          </a:extLst>
        </xdr:cNvPr>
        <xdr:cNvPicPr>
          <a:picLocks/>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1120775" y="521521035"/>
          <a:ext cx="1177925" cy="402611"/>
        </a:xfrm>
        <a:prstGeom prst="rect">
          <a:avLst/>
        </a:prstGeom>
      </xdr:spPr>
    </xdr:pic>
    <xdr:clientData/>
  </xdr:twoCellAnchor>
  <xdr:twoCellAnchor>
    <xdr:from>
      <xdr:col>1</xdr:col>
      <xdr:colOff>25400</xdr:colOff>
      <xdr:row>333</xdr:row>
      <xdr:rowOff>284460</xdr:rowOff>
    </xdr:from>
    <xdr:to>
      <xdr:col>1</xdr:col>
      <xdr:colOff>1203325</xdr:colOff>
      <xdr:row>333</xdr:row>
      <xdr:rowOff>687071</xdr:rowOff>
    </xdr:to>
    <xdr:pic>
      <xdr:nvPicPr>
        <xdr:cNvPr id="12443" name="2019-0004">
          <a:extLst>
            <a:ext uri="{FF2B5EF4-FFF2-40B4-BE49-F238E27FC236}">
              <a16:creationId xmlns:a16="http://schemas.microsoft.com/office/drawing/2014/main" id="{FDA4E4E6-BA83-A831-DD04-935B22C74C6A}"/>
            </a:ext>
          </a:extLst>
        </xdr:cNvPr>
        <xdr:cNvPicPr>
          <a:picLocks/>
        </xdr:cNvPicPr>
      </xdr:nvPicPr>
      <xdr:blipFill>
        <a:blip xmlns:r="http://schemas.openxmlformats.org/officeDocument/2006/relationships" r:embed="rId167" cstate="print">
          <a:extLst>
            <a:ext uri="{28A0092B-C50C-407E-A947-70E740481C1C}">
              <a14:useLocalDpi xmlns:a14="http://schemas.microsoft.com/office/drawing/2010/main" val="0"/>
            </a:ext>
          </a:extLst>
        </a:blip>
        <a:stretch>
          <a:fillRect/>
        </a:stretch>
      </xdr:blipFill>
      <xdr:spPr>
        <a:xfrm>
          <a:off x="1120775" y="522492585"/>
          <a:ext cx="1177925" cy="402611"/>
        </a:xfrm>
        <a:prstGeom prst="rect">
          <a:avLst/>
        </a:prstGeom>
      </xdr:spPr>
    </xdr:pic>
    <xdr:clientData/>
  </xdr:twoCellAnchor>
  <xdr:twoCellAnchor>
    <xdr:from>
      <xdr:col>1</xdr:col>
      <xdr:colOff>25400</xdr:colOff>
      <xdr:row>335</xdr:row>
      <xdr:rowOff>44053</xdr:rowOff>
    </xdr:from>
    <xdr:to>
      <xdr:col>1</xdr:col>
      <xdr:colOff>1203325</xdr:colOff>
      <xdr:row>335</xdr:row>
      <xdr:rowOff>927497</xdr:rowOff>
    </xdr:to>
    <xdr:pic>
      <xdr:nvPicPr>
        <xdr:cNvPr id="12449" name="2019-0006">
          <a:extLst>
            <a:ext uri="{FF2B5EF4-FFF2-40B4-BE49-F238E27FC236}">
              <a16:creationId xmlns:a16="http://schemas.microsoft.com/office/drawing/2014/main" id="{E3C54316-CDD1-2F7A-0A84-D2DDC5887C67}"/>
            </a:ext>
          </a:extLst>
        </xdr:cNvPr>
        <xdr:cNvPicPr>
          <a:picLocks/>
        </xdr:cNvPicPr>
      </xdr:nvPicPr>
      <xdr:blipFill>
        <a:blip xmlns:r="http://schemas.openxmlformats.org/officeDocument/2006/relationships" r:embed="rId168" cstate="print">
          <a:extLst>
            <a:ext uri="{28A0092B-C50C-407E-A947-70E740481C1C}">
              <a14:useLocalDpi xmlns:a14="http://schemas.microsoft.com/office/drawing/2010/main" val="0"/>
            </a:ext>
          </a:extLst>
        </a:blip>
        <a:stretch>
          <a:fillRect/>
        </a:stretch>
      </xdr:blipFill>
      <xdr:spPr>
        <a:xfrm>
          <a:off x="1120775" y="524195278"/>
          <a:ext cx="1177925" cy="883444"/>
        </a:xfrm>
        <a:prstGeom prst="rect">
          <a:avLst/>
        </a:prstGeom>
      </xdr:spPr>
    </xdr:pic>
    <xdr:clientData/>
  </xdr:twoCellAnchor>
  <xdr:twoCellAnchor>
    <xdr:from>
      <xdr:col>1</xdr:col>
      <xdr:colOff>25400</xdr:colOff>
      <xdr:row>336</xdr:row>
      <xdr:rowOff>54967</xdr:rowOff>
    </xdr:from>
    <xdr:to>
      <xdr:col>1</xdr:col>
      <xdr:colOff>1203325</xdr:colOff>
      <xdr:row>336</xdr:row>
      <xdr:rowOff>916555</xdr:rowOff>
    </xdr:to>
    <xdr:pic>
      <xdr:nvPicPr>
        <xdr:cNvPr id="12454" name="2019-0007">
          <a:extLst>
            <a:ext uri="{FF2B5EF4-FFF2-40B4-BE49-F238E27FC236}">
              <a16:creationId xmlns:a16="http://schemas.microsoft.com/office/drawing/2014/main" id="{EA9B8B5B-7002-96CE-DEC6-081515879CCD}"/>
            </a:ext>
          </a:extLst>
        </xdr:cNvPr>
        <xdr:cNvPicPr>
          <a:picLocks/>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1120775" y="525177742"/>
          <a:ext cx="1177925" cy="861588"/>
        </a:xfrm>
        <a:prstGeom prst="rect">
          <a:avLst/>
        </a:prstGeom>
      </xdr:spPr>
    </xdr:pic>
    <xdr:clientData/>
  </xdr:twoCellAnchor>
  <xdr:twoCellAnchor>
    <xdr:from>
      <xdr:col>1</xdr:col>
      <xdr:colOff>103634</xdr:colOff>
      <xdr:row>337</xdr:row>
      <xdr:rowOff>25400</xdr:rowOff>
    </xdr:from>
    <xdr:to>
      <xdr:col>1</xdr:col>
      <xdr:colOff>1125091</xdr:colOff>
      <xdr:row>337</xdr:row>
      <xdr:rowOff>946150</xdr:rowOff>
    </xdr:to>
    <xdr:pic>
      <xdr:nvPicPr>
        <xdr:cNvPr id="12459" name="2019-0008">
          <a:extLst>
            <a:ext uri="{FF2B5EF4-FFF2-40B4-BE49-F238E27FC236}">
              <a16:creationId xmlns:a16="http://schemas.microsoft.com/office/drawing/2014/main" id="{E022CD4E-BA22-ADA2-4C46-9CD25C777444}"/>
            </a:ext>
          </a:extLst>
        </xdr:cNvPr>
        <xdr:cNvPicPr>
          <a:picLocks/>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1199009" y="526119725"/>
          <a:ext cx="1021457" cy="920750"/>
        </a:xfrm>
        <a:prstGeom prst="rect">
          <a:avLst/>
        </a:prstGeom>
      </xdr:spPr>
    </xdr:pic>
    <xdr:clientData/>
  </xdr:twoCellAnchor>
  <xdr:twoCellAnchor>
    <xdr:from>
      <xdr:col>1</xdr:col>
      <xdr:colOff>25400</xdr:colOff>
      <xdr:row>338</xdr:row>
      <xdr:rowOff>79127</xdr:rowOff>
    </xdr:from>
    <xdr:to>
      <xdr:col>1</xdr:col>
      <xdr:colOff>1203325</xdr:colOff>
      <xdr:row>338</xdr:row>
      <xdr:rowOff>892401</xdr:rowOff>
    </xdr:to>
    <xdr:pic>
      <xdr:nvPicPr>
        <xdr:cNvPr id="12465" name="2019-0009">
          <a:extLst>
            <a:ext uri="{FF2B5EF4-FFF2-40B4-BE49-F238E27FC236}">
              <a16:creationId xmlns:a16="http://schemas.microsoft.com/office/drawing/2014/main" id="{93A096B6-7ED5-2501-21C3-0E3AB3C381A6}"/>
            </a:ext>
          </a:extLst>
        </xdr:cNvPr>
        <xdr:cNvPicPr>
          <a:picLocks/>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120775" y="527145002"/>
          <a:ext cx="1177925" cy="813274"/>
        </a:xfrm>
        <a:prstGeom prst="rect">
          <a:avLst/>
        </a:prstGeom>
      </xdr:spPr>
    </xdr:pic>
    <xdr:clientData/>
  </xdr:twoCellAnchor>
  <xdr:twoCellAnchor>
    <xdr:from>
      <xdr:col>1</xdr:col>
      <xdr:colOff>25400</xdr:colOff>
      <xdr:row>339</xdr:row>
      <xdr:rowOff>51544</xdr:rowOff>
    </xdr:from>
    <xdr:to>
      <xdr:col>1</xdr:col>
      <xdr:colOff>1203325</xdr:colOff>
      <xdr:row>339</xdr:row>
      <xdr:rowOff>920033</xdr:rowOff>
    </xdr:to>
    <xdr:pic>
      <xdr:nvPicPr>
        <xdr:cNvPr id="12470" name="2019-0010">
          <a:extLst>
            <a:ext uri="{FF2B5EF4-FFF2-40B4-BE49-F238E27FC236}">
              <a16:creationId xmlns:a16="http://schemas.microsoft.com/office/drawing/2014/main" id="{0D8FDF43-37DB-8605-3393-90BD39EC2EF7}"/>
            </a:ext>
          </a:extLst>
        </xdr:cNvPr>
        <xdr:cNvPicPr>
          <a:picLocks/>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1120775" y="528088969"/>
          <a:ext cx="1177925" cy="868489"/>
        </a:xfrm>
        <a:prstGeom prst="rect">
          <a:avLst/>
        </a:prstGeom>
      </xdr:spPr>
    </xdr:pic>
    <xdr:clientData/>
  </xdr:twoCellAnchor>
  <xdr:twoCellAnchor>
    <xdr:from>
      <xdr:col>1</xdr:col>
      <xdr:colOff>25400</xdr:colOff>
      <xdr:row>340</xdr:row>
      <xdr:rowOff>58440</xdr:rowOff>
    </xdr:from>
    <xdr:to>
      <xdr:col>1</xdr:col>
      <xdr:colOff>1203325</xdr:colOff>
      <xdr:row>340</xdr:row>
      <xdr:rowOff>913126</xdr:rowOff>
    </xdr:to>
    <xdr:pic>
      <xdr:nvPicPr>
        <xdr:cNvPr id="12475" name="2019-0011">
          <a:extLst>
            <a:ext uri="{FF2B5EF4-FFF2-40B4-BE49-F238E27FC236}">
              <a16:creationId xmlns:a16="http://schemas.microsoft.com/office/drawing/2014/main" id="{97C64BE4-0772-9427-CC9B-3BAD798296CE}"/>
            </a:ext>
          </a:extLst>
        </xdr:cNvPr>
        <xdr:cNvPicPr>
          <a:picLocks/>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1120775" y="529067415"/>
          <a:ext cx="1177925" cy="854686"/>
        </a:xfrm>
        <a:prstGeom prst="rect">
          <a:avLst/>
        </a:prstGeom>
      </xdr:spPr>
    </xdr:pic>
    <xdr:clientData/>
  </xdr:twoCellAnchor>
  <xdr:twoCellAnchor>
    <xdr:from>
      <xdr:col>1</xdr:col>
      <xdr:colOff>85650</xdr:colOff>
      <xdr:row>341</xdr:row>
      <xdr:rowOff>25400</xdr:rowOff>
    </xdr:from>
    <xdr:to>
      <xdr:col>1</xdr:col>
      <xdr:colOff>1143074</xdr:colOff>
      <xdr:row>341</xdr:row>
      <xdr:rowOff>946150</xdr:rowOff>
    </xdr:to>
    <xdr:pic>
      <xdr:nvPicPr>
        <xdr:cNvPr id="12481" name="2019-0012">
          <a:extLst>
            <a:ext uri="{FF2B5EF4-FFF2-40B4-BE49-F238E27FC236}">
              <a16:creationId xmlns:a16="http://schemas.microsoft.com/office/drawing/2014/main" id="{983E4283-1E22-ECAD-E3C8-61192943EFF9}"/>
            </a:ext>
          </a:extLst>
        </xdr:cNvPr>
        <xdr:cNvPicPr>
          <a:picLocks/>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1181025" y="530005925"/>
          <a:ext cx="1057424" cy="920750"/>
        </a:xfrm>
        <a:prstGeom prst="rect">
          <a:avLst/>
        </a:prstGeom>
      </xdr:spPr>
    </xdr:pic>
    <xdr:clientData/>
  </xdr:twoCellAnchor>
  <xdr:twoCellAnchor>
    <xdr:from>
      <xdr:col>1</xdr:col>
      <xdr:colOff>25400</xdr:colOff>
      <xdr:row>342</xdr:row>
      <xdr:rowOff>44053</xdr:rowOff>
    </xdr:from>
    <xdr:to>
      <xdr:col>1</xdr:col>
      <xdr:colOff>1203325</xdr:colOff>
      <xdr:row>342</xdr:row>
      <xdr:rowOff>927497</xdr:rowOff>
    </xdr:to>
    <xdr:pic>
      <xdr:nvPicPr>
        <xdr:cNvPr id="12486" name="2019-0013">
          <a:extLst>
            <a:ext uri="{FF2B5EF4-FFF2-40B4-BE49-F238E27FC236}">
              <a16:creationId xmlns:a16="http://schemas.microsoft.com/office/drawing/2014/main" id="{CFAC7E15-118A-FEAF-0B2D-E05C1315EE83}"/>
            </a:ext>
          </a:extLst>
        </xdr:cNvPr>
        <xdr:cNvPicPr>
          <a:picLocks/>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1120775" y="530996128"/>
          <a:ext cx="1177925" cy="883444"/>
        </a:xfrm>
        <a:prstGeom prst="rect">
          <a:avLst/>
        </a:prstGeom>
      </xdr:spPr>
    </xdr:pic>
    <xdr:clientData/>
  </xdr:twoCellAnchor>
  <xdr:twoCellAnchor>
    <xdr:from>
      <xdr:col>1</xdr:col>
      <xdr:colOff>187348</xdr:colOff>
      <xdr:row>343</xdr:row>
      <xdr:rowOff>25400</xdr:rowOff>
    </xdr:from>
    <xdr:to>
      <xdr:col>1</xdr:col>
      <xdr:colOff>1041377</xdr:colOff>
      <xdr:row>343</xdr:row>
      <xdr:rowOff>946150</xdr:rowOff>
    </xdr:to>
    <xdr:pic>
      <xdr:nvPicPr>
        <xdr:cNvPr id="12491" name="2019-0014">
          <a:extLst>
            <a:ext uri="{FF2B5EF4-FFF2-40B4-BE49-F238E27FC236}">
              <a16:creationId xmlns:a16="http://schemas.microsoft.com/office/drawing/2014/main" id="{258519F4-99A6-0441-4ECF-FA13B508273D}"/>
            </a:ext>
          </a:extLst>
        </xdr:cNvPr>
        <xdr:cNvPicPr>
          <a:picLocks/>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1282723" y="531949025"/>
          <a:ext cx="854029" cy="920750"/>
        </a:xfrm>
        <a:prstGeom prst="rect">
          <a:avLst/>
        </a:prstGeom>
      </xdr:spPr>
    </xdr:pic>
    <xdr:clientData/>
  </xdr:twoCellAnchor>
  <xdr:twoCellAnchor>
    <xdr:from>
      <xdr:col>1</xdr:col>
      <xdr:colOff>98239</xdr:colOff>
      <xdr:row>344</xdr:row>
      <xdr:rowOff>25400</xdr:rowOff>
    </xdr:from>
    <xdr:to>
      <xdr:col>1</xdr:col>
      <xdr:colOff>1130486</xdr:colOff>
      <xdr:row>344</xdr:row>
      <xdr:rowOff>946150</xdr:rowOff>
    </xdr:to>
    <xdr:pic>
      <xdr:nvPicPr>
        <xdr:cNvPr id="12497" name="2019-0015">
          <a:extLst>
            <a:ext uri="{FF2B5EF4-FFF2-40B4-BE49-F238E27FC236}">
              <a16:creationId xmlns:a16="http://schemas.microsoft.com/office/drawing/2014/main" id="{7BC81325-B743-BDAE-D65B-B06F901C7B88}"/>
            </a:ext>
          </a:extLst>
        </xdr:cNvPr>
        <xdr:cNvPicPr>
          <a:picLocks/>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1193614" y="532920575"/>
          <a:ext cx="1032247" cy="920750"/>
        </a:xfrm>
        <a:prstGeom prst="rect">
          <a:avLst/>
        </a:prstGeom>
      </xdr:spPr>
    </xdr:pic>
    <xdr:clientData/>
  </xdr:twoCellAnchor>
  <xdr:twoCellAnchor>
    <xdr:from>
      <xdr:col>1</xdr:col>
      <xdr:colOff>38295</xdr:colOff>
      <xdr:row>345</xdr:row>
      <xdr:rowOff>25400</xdr:rowOff>
    </xdr:from>
    <xdr:to>
      <xdr:col>1</xdr:col>
      <xdr:colOff>1190431</xdr:colOff>
      <xdr:row>345</xdr:row>
      <xdr:rowOff>946150</xdr:rowOff>
    </xdr:to>
    <xdr:pic>
      <xdr:nvPicPr>
        <xdr:cNvPr id="12502" name="2019-0016">
          <a:extLst>
            <a:ext uri="{FF2B5EF4-FFF2-40B4-BE49-F238E27FC236}">
              <a16:creationId xmlns:a16="http://schemas.microsoft.com/office/drawing/2014/main" id="{61217037-EAD9-FDDC-9511-80B04A85B32D}"/>
            </a:ext>
          </a:extLst>
        </xdr:cNvPr>
        <xdr:cNvPicPr>
          <a:picLocks/>
        </xdr:cNvPicPr>
      </xdr:nvPicPr>
      <xdr:blipFill>
        <a:blip xmlns:r="http://schemas.openxmlformats.org/officeDocument/2006/relationships" r:embed="rId178" cstate="print">
          <a:extLst>
            <a:ext uri="{28A0092B-C50C-407E-A947-70E740481C1C}">
              <a14:useLocalDpi xmlns:a14="http://schemas.microsoft.com/office/drawing/2010/main" val="0"/>
            </a:ext>
          </a:extLst>
        </a:blip>
        <a:stretch>
          <a:fillRect/>
        </a:stretch>
      </xdr:blipFill>
      <xdr:spPr>
        <a:xfrm>
          <a:off x="1133670" y="533892125"/>
          <a:ext cx="1152136" cy="920750"/>
        </a:xfrm>
        <a:prstGeom prst="rect">
          <a:avLst/>
        </a:prstGeom>
      </xdr:spPr>
    </xdr:pic>
    <xdr:clientData/>
  </xdr:twoCellAnchor>
  <xdr:twoCellAnchor>
    <xdr:from>
      <xdr:col>1</xdr:col>
      <xdr:colOff>25400</xdr:colOff>
      <xdr:row>346</xdr:row>
      <xdr:rowOff>48667</xdr:rowOff>
    </xdr:from>
    <xdr:to>
      <xdr:col>1</xdr:col>
      <xdr:colOff>1203325</xdr:colOff>
      <xdr:row>346</xdr:row>
      <xdr:rowOff>922908</xdr:rowOff>
    </xdr:to>
    <xdr:pic>
      <xdr:nvPicPr>
        <xdr:cNvPr id="12507" name="2019-0017">
          <a:extLst>
            <a:ext uri="{FF2B5EF4-FFF2-40B4-BE49-F238E27FC236}">
              <a16:creationId xmlns:a16="http://schemas.microsoft.com/office/drawing/2014/main" id="{4284EA86-0A0B-B5C9-5590-9A64A0F890D1}"/>
            </a:ext>
          </a:extLst>
        </xdr:cNvPr>
        <xdr:cNvPicPr>
          <a:picLocks/>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1120775" y="534886942"/>
          <a:ext cx="1177925" cy="874241"/>
        </a:xfrm>
        <a:prstGeom prst="rect">
          <a:avLst/>
        </a:prstGeom>
      </xdr:spPr>
    </xdr:pic>
    <xdr:clientData/>
  </xdr:twoCellAnchor>
  <xdr:twoCellAnchor>
    <xdr:from>
      <xdr:col>1</xdr:col>
      <xdr:colOff>228792</xdr:colOff>
      <xdr:row>347</xdr:row>
      <xdr:rowOff>25400</xdr:rowOff>
    </xdr:from>
    <xdr:to>
      <xdr:col>1</xdr:col>
      <xdr:colOff>999933</xdr:colOff>
      <xdr:row>347</xdr:row>
      <xdr:rowOff>946150</xdr:rowOff>
    </xdr:to>
    <xdr:pic>
      <xdr:nvPicPr>
        <xdr:cNvPr id="12513" name="2019-0018">
          <a:extLst>
            <a:ext uri="{FF2B5EF4-FFF2-40B4-BE49-F238E27FC236}">
              <a16:creationId xmlns:a16="http://schemas.microsoft.com/office/drawing/2014/main" id="{8C3CBA50-3BBA-4825-AE93-C2572B93F013}"/>
            </a:ext>
          </a:extLst>
        </xdr:cNvPr>
        <xdr:cNvPicPr>
          <a:picLocks/>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1324167" y="535835225"/>
          <a:ext cx="771141" cy="920750"/>
        </a:xfrm>
        <a:prstGeom prst="rect">
          <a:avLst/>
        </a:prstGeom>
      </xdr:spPr>
    </xdr:pic>
    <xdr:clientData/>
  </xdr:twoCellAnchor>
  <xdr:twoCellAnchor>
    <xdr:from>
      <xdr:col>1</xdr:col>
      <xdr:colOff>25400</xdr:colOff>
      <xdr:row>348</xdr:row>
      <xdr:rowOff>44053</xdr:rowOff>
    </xdr:from>
    <xdr:to>
      <xdr:col>1</xdr:col>
      <xdr:colOff>1203325</xdr:colOff>
      <xdr:row>348</xdr:row>
      <xdr:rowOff>927497</xdr:rowOff>
    </xdr:to>
    <xdr:pic>
      <xdr:nvPicPr>
        <xdr:cNvPr id="12518" name="2019-0019">
          <a:extLst>
            <a:ext uri="{FF2B5EF4-FFF2-40B4-BE49-F238E27FC236}">
              <a16:creationId xmlns:a16="http://schemas.microsoft.com/office/drawing/2014/main" id="{8F13AF29-5C68-AF7B-325A-C6DF44B9565F}"/>
            </a:ext>
          </a:extLst>
        </xdr:cNvPr>
        <xdr:cNvPicPr>
          <a:picLocks/>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1120775" y="536825428"/>
          <a:ext cx="1177925" cy="883444"/>
        </a:xfrm>
        <a:prstGeom prst="rect">
          <a:avLst/>
        </a:prstGeom>
      </xdr:spPr>
    </xdr:pic>
    <xdr:clientData/>
  </xdr:twoCellAnchor>
  <xdr:twoCellAnchor>
    <xdr:from>
      <xdr:col>1</xdr:col>
      <xdr:colOff>252471</xdr:colOff>
      <xdr:row>349</xdr:row>
      <xdr:rowOff>25400</xdr:rowOff>
    </xdr:from>
    <xdr:to>
      <xdr:col>1</xdr:col>
      <xdr:colOff>976254</xdr:colOff>
      <xdr:row>349</xdr:row>
      <xdr:rowOff>946150</xdr:rowOff>
    </xdr:to>
    <xdr:pic>
      <xdr:nvPicPr>
        <xdr:cNvPr id="12523" name="2019-0020">
          <a:extLst>
            <a:ext uri="{FF2B5EF4-FFF2-40B4-BE49-F238E27FC236}">
              <a16:creationId xmlns:a16="http://schemas.microsoft.com/office/drawing/2014/main" id="{E2758C29-9C38-B810-957F-249A2BBC2FB2}"/>
            </a:ext>
          </a:extLst>
        </xdr:cNvPr>
        <xdr:cNvPicPr>
          <a:picLocks/>
        </xdr:cNvPicPr>
      </xdr:nvPicPr>
      <xdr:blipFill>
        <a:blip xmlns:r="http://schemas.openxmlformats.org/officeDocument/2006/relationships" r:embed="rId182" cstate="print">
          <a:extLst>
            <a:ext uri="{28A0092B-C50C-407E-A947-70E740481C1C}">
              <a14:useLocalDpi xmlns:a14="http://schemas.microsoft.com/office/drawing/2010/main" val="0"/>
            </a:ext>
          </a:extLst>
        </a:blip>
        <a:stretch>
          <a:fillRect/>
        </a:stretch>
      </xdr:blipFill>
      <xdr:spPr>
        <a:xfrm>
          <a:off x="1347846" y="537778325"/>
          <a:ext cx="723783" cy="920750"/>
        </a:xfrm>
        <a:prstGeom prst="rect">
          <a:avLst/>
        </a:prstGeom>
      </xdr:spPr>
    </xdr:pic>
    <xdr:clientData/>
  </xdr:twoCellAnchor>
  <xdr:twoCellAnchor>
    <xdr:from>
      <xdr:col>1</xdr:col>
      <xdr:colOff>242186</xdr:colOff>
      <xdr:row>350</xdr:row>
      <xdr:rowOff>25400</xdr:rowOff>
    </xdr:from>
    <xdr:to>
      <xdr:col>1</xdr:col>
      <xdr:colOff>986540</xdr:colOff>
      <xdr:row>350</xdr:row>
      <xdr:rowOff>946150</xdr:rowOff>
    </xdr:to>
    <xdr:pic>
      <xdr:nvPicPr>
        <xdr:cNvPr id="12529" name="2019-0021">
          <a:extLst>
            <a:ext uri="{FF2B5EF4-FFF2-40B4-BE49-F238E27FC236}">
              <a16:creationId xmlns:a16="http://schemas.microsoft.com/office/drawing/2014/main" id="{4AE22137-C424-D631-B104-137245A6082B}"/>
            </a:ext>
          </a:extLst>
        </xdr:cNvPr>
        <xdr:cNvPicPr>
          <a:picLocks/>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1337561" y="538749875"/>
          <a:ext cx="744354" cy="920750"/>
        </a:xfrm>
        <a:prstGeom prst="rect">
          <a:avLst/>
        </a:prstGeom>
      </xdr:spPr>
    </xdr:pic>
    <xdr:clientData/>
  </xdr:twoCellAnchor>
  <xdr:twoCellAnchor>
    <xdr:from>
      <xdr:col>1</xdr:col>
      <xdr:colOff>92844</xdr:colOff>
      <xdr:row>351</xdr:row>
      <xdr:rowOff>25400</xdr:rowOff>
    </xdr:from>
    <xdr:to>
      <xdr:col>1</xdr:col>
      <xdr:colOff>1135881</xdr:colOff>
      <xdr:row>351</xdr:row>
      <xdr:rowOff>946150</xdr:rowOff>
    </xdr:to>
    <xdr:pic>
      <xdr:nvPicPr>
        <xdr:cNvPr id="12534" name="2019-0022">
          <a:extLst>
            <a:ext uri="{FF2B5EF4-FFF2-40B4-BE49-F238E27FC236}">
              <a16:creationId xmlns:a16="http://schemas.microsoft.com/office/drawing/2014/main" id="{F6590E72-FFC5-009F-B136-EC214DF9047F}"/>
            </a:ext>
          </a:extLst>
        </xdr:cNvPr>
        <xdr:cNvPicPr>
          <a:picLocks/>
        </xdr:cNvPicPr>
      </xdr:nvPicPr>
      <xdr:blipFill>
        <a:blip xmlns:r="http://schemas.openxmlformats.org/officeDocument/2006/relationships" r:embed="rId184" cstate="print">
          <a:extLst>
            <a:ext uri="{28A0092B-C50C-407E-A947-70E740481C1C}">
              <a14:useLocalDpi xmlns:a14="http://schemas.microsoft.com/office/drawing/2010/main" val="0"/>
            </a:ext>
          </a:extLst>
        </a:blip>
        <a:stretch>
          <a:fillRect/>
        </a:stretch>
      </xdr:blipFill>
      <xdr:spPr>
        <a:xfrm>
          <a:off x="1188219" y="539721425"/>
          <a:ext cx="1043037" cy="920750"/>
        </a:xfrm>
        <a:prstGeom prst="rect">
          <a:avLst/>
        </a:prstGeom>
      </xdr:spPr>
    </xdr:pic>
    <xdr:clientData/>
  </xdr:twoCellAnchor>
  <xdr:twoCellAnchor>
    <xdr:from>
      <xdr:col>1</xdr:col>
      <xdr:colOff>274476</xdr:colOff>
      <xdr:row>352</xdr:row>
      <xdr:rowOff>25400</xdr:rowOff>
    </xdr:from>
    <xdr:to>
      <xdr:col>1</xdr:col>
      <xdr:colOff>954248</xdr:colOff>
      <xdr:row>352</xdr:row>
      <xdr:rowOff>946150</xdr:rowOff>
    </xdr:to>
    <xdr:pic>
      <xdr:nvPicPr>
        <xdr:cNvPr id="12539" name="2019-0023">
          <a:extLst>
            <a:ext uri="{FF2B5EF4-FFF2-40B4-BE49-F238E27FC236}">
              <a16:creationId xmlns:a16="http://schemas.microsoft.com/office/drawing/2014/main" id="{D7CC9498-293A-9711-6FC1-EB7A7AD60D9D}"/>
            </a:ext>
          </a:extLst>
        </xdr:cNvPr>
        <xdr:cNvPicPr>
          <a:picLocks/>
        </xdr:cNvPicPr>
      </xdr:nvPicPr>
      <xdr:blipFill>
        <a:blip xmlns:r="http://schemas.openxmlformats.org/officeDocument/2006/relationships" r:embed="rId185" cstate="print">
          <a:extLst>
            <a:ext uri="{28A0092B-C50C-407E-A947-70E740481C1C}">
              <a14:useLocalDpi xmlns:a14="http://schemas.microsoft.com/office/drawing/2010/main" val="0"/>
            </a:ext>
          </a:extLst>
        </a:blip>
        <a:stretch>
          <a:fillRect/>
        </a:stretch>
      </xdr:blipFill>
      <xdr:spPr>
        <a:xfrm>
          <a:off x="1369851" y="540692975"/>
          <a:ext cx="679772" cy="920750"/>
        </a:xfrm>
        <a:prstGeom prst="rect">
          <a:avLst/>
        </a:prstGeom>
      </xdr:spPr>
    </xdr:pic>
    <xdr:clientData/>
  </xdr:twoCellAnchor>
  <xdr:twoCellAnchor>
    <xdr:from>
      <xdr:col>1</xdr:col>
      <xdr:colOff>234997</xdr:colOff>
      <xdr:row>353</xdr:row>
      <xdr:rowOff>25400</xdr:rowOff>
    </xdr:from>
    <xdr:to>
      <xdr:col>1</xdr:col>
      <xdr:colOff>993727</xdr:colOff>
      <xdr:row>353</xdr:row>
      <xdr:rowOff>946150</xdr:rowOff>
    </xdr:to>
    <xdr:pic>
      <xdr:nvPicPr>
        <xdr:cNvPr id="12545" name="2019-0024">
          <a:extLst>
            <a:ext uri="{FF2B5EF4-FFF2-40B4-BE49-F238E27FC236}">
              <a16:creationId xmlns:a16="http://schemas.microsoft.com/office/drawing/2014/main" id="{203B889E-82C9-A41B-EEAB-E6E332558D47}"/>
            </a:ext>
          </a:extLst>
        </xdr:cNvPr>
        <xdr:cNvPicPr>
          <a:picLocks/>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1330372" y="541664525"/>
          <a:ext cx="758730" cy="920750"/>
        </a:xfrm>
        <a:prstGeom prst="rect">
          <a:avLst/>
        </a:prstGeom>
      </xdr:spPr>
    </xdr:pic>
    <xdr:clientData/>
  </xdr:twoCellAnchor>
  <xdr:twoCellAnchor>
    <xdr:from>
      <xdr:col>1</xdr:col>
      <xdr:colOff>25400</xdr:colOff>
      <xdr:row>354</xdr:row>
      <xdr:rowOff>119955</xdr:rowOff>
    </xdr:from>
    <xdr:to>
      <xdr:col>1</xdr:col>
      <xdr:colOff>1203325</xdr:colOff>
      <xdr:row>354</xdr:row>
      <xdr:rowOff>851557</xdr:rowOff>
    </xdr:to>
    <xdr:pic>
      <xdr:nvPicPr>
        <xdr:cNvPr id="12550" name="2019-0025">
          <a:extLst>
            <a:ext uri="{FF2B5EF4-FFF2-40B4-BE49-F238E27FC236}">
              <a16:creationId xmlns:a16="http://schemas.microsoft.com/office/drawing/2014/main" id="{9B378D30-294B-EF0D-1727-36F5D67948E2}"/>
            </a:ext>
          </a:extLst>
        </xdr:cNvPr>
        <xdr:cNvPicPr>
          <a:picLocks/>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120775" y="542730630"/>
          <a:ext cx="1177925" cy="731602"/>
        </a:xfrm>
        <a:prstGeom prst="rect">
          <a:avLst/>
        </a:prstGeom>
      </xdr:spPr>
    </xdr:pic>
    <xdr:clientData/>
  </xdr:twoCellAnchor>
  <xdr:twoCellAnchor>
    <xdr:from>
      <xdr:col>1</xdr:col>
      <xdr:colOff>25400</xdr:colOff>
      <xdr:row>355</xdr:row>
      <xdr:rowOff>109637</xdr:rowOff>
    </xdr:from>
    <xdr:to>
      <xdr:col>1</xdr:col>
      <xdr:colOff>1203325</xdr:colOff>
      <xdr:row>355</xdr:row>
      <xdr:rowOff>861945</xdr:rowOff>
    </xdr:to>
    <xdr:pic>
      <xdr:nvPicPr>
        <xdr:cNvPr id="12555" name="2019-0026">
          <a:extLst>
            <a:ext uri="{FF2B5EF4-FFF2-40B4-BE49-F238E27FC236}">
              <a16:creationId xmlns:a16="http://schemas.microsoft.com/office/drawing/2014/main" id="{77B97E11-0001-0B9A-1910-5E0A8D8B8F8B}"/>
            </a:ext>
          </a:extLst>
        </xdr:cNvPr>
        <xdr:cNvPicPr>
          <a:picLocks/>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1120775" y="543691862"/>
          <a:ext cx="1177925" cy="752308"/>
        </a:xfrm>
        <a:prstGeom prst="rect">
          <a:avLst/>
        </a:prstGeom>
      </xdr:spPr>
    </xdr:pic>
    <xdr:clientData/>
  </xdr:twoCellAnchor>
  <xdr:twoCellAnchor>
    <xdr:from>
      <xdr:col>1</xdr:col>
      <xdr:colOff>209822</xdr:colOff>
      <xdr:row>356</xdr:row>
      <xdr:rowOff>25450</xdr:rowOff>
    </xdr:from>
    <xdr:to>
      <xdr:col>1</xdr:col>
      <xdr:colOff>1018902</xdr:colOff>
      <xdr:row>356</xdr:row>
      <xdr:rowOff>946200</xdr:rowOff>
    </xdr:to>
    <xdr:pic>
      <xdr:nvPicPr>
        <xdr:cNvPr id="12561" name="2019-0027">
          <a:extLst>
            <a:ext uri="{FF2B5EF4-FFF2-40B4-BE49-F238E27FC236}">
              <a16:creationId xmlns:a16="http://schemas.microsoft.com/office/drawing/2014/main" id="{D72D8A13-5862-22C3-5EEB-73ED1A56996E}"/>
            </a:ext>
          </a:extLst>
        </xdr:cNvPr>
        <xdr:cNvPicPr>
          <a:picLocks/>
        </xdr:cNvPicPr>
      </xdr:nvPicPr>
      <xdr:blipFill>
        <a:blip xmlns:r="http://schemas.openxmlformats.org/officeDocument/2006/relationships" r:embed="rId189" cstate="print">
          <a:extLst>
            <a:ext uri="{28A0092B-C50C-407E-A947-70E740481C1C}">
              <a14:useLocalDpi xmlns:a14="http://schemas.microsoft.com/office/drawing/2010/main" val="0"/>
            </a:ext>
          </a:extLst>
        </a:blip>
        <a:stretch>
          <a:fillRect/>
        </a:stretch>
      </xdr:blipFill>
      <xdr:spPr>
        <a:xfrm>
          <a:off x="1305197" y="544579225"/>
          <a:ext cx="809080" cy="920750"/>
        </a:xfrm>
        <a:prstGeom prst="rect">
          <a:avLst/>
        </a:prstGeom>
      </xdr:spPr>
    </xdr:pic>
    <xdr:clientData/>
  </xdr:twoCellAnchor>
  <xdr:twoCellAnchor>
    <xdr:from>
      <xdr:col>1</xdr:col>
      <xdr:colOff>25400</xdr:colOff>
      <xdr:row>357</xdr:row>
      <xdr:rowOff>126901</xdr:rowOff>
    </xdr:from>
    <xdr:to>
      <xdr:col>1</xdr:col>
      <xdr:colOff>1203325</xdr:colOff>
      <xdr:row>357</xdr:row>
      <xdr:rowOff>844699</xdr:rowOff>
    </xdr:to>
    <xdr:pic>
      <xdr:nvPicPr>
        <xdr:cNvPr id="12566" name="2019-0028">
          <a:extLst>
            <a:ext uri="{FF2B5EF4-FFF2-40B4-BE49-F238E27FC236}">
              <a16:creationId xmlns:a16="http://schemas.microsoft.com/office/drawing/2014/main" id="{D0DFFA02-03E7-2C7F-7BCA-B4226EF7FA8E}"/>
            </a:ext>
          </a:extLst>
        </xdr:cNvPr>
        <xdr:cNvPicPr>
          <a:picLocks/>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1120775" y="545652226"/>
          <a:ext cx="1177925" cy="717798"/>
        </a:xfrm>
        <a:prstGeom prst="rect">
          <a:avLst/>
        </a:prstGeom>
      </xdr:spPr>
    </xdr:pic>
    <xdr:clientData/>
  </xdr:twoCellAnchor>
  <xdr:twoCellAnchor>
    <xdr:from>
      <xdr:col>1</xdr:col>
      <xdr:colOff>53880</xdr:colOff>
      <xdr:row>358</xdr:row>
      <xdr:rowOff>25450</xdr:rowOff>
    </xdr:from>
    <xdr:to>
      <xdr:col>1</xdr:col>
      <xdr:colOff>1174845</xdr:colOff>
      <xdr:row>358</xdr:row>
      <xdr:rowOff>946200</xdr:rowOff>
    </xdr:to>
    <xdr:pic>
      <xdr:nvPicPr>
        <xdr:cNvPr id="12571" name="2019-0029">
          <a:extLst>
            <a:ext uri="{FF2B5EF4-FFF2-40B4-BE49-F238E27FC236}">
              <a16:creationId xmlns:a16="http://schemas.microsoft.com/office/drawing/2014/main" id="{837B99AC-BA3A-9D34-6B17-438319614B8F}"/>
            </a:ext>
          </a:extLst>
        </xdr:cNvPr>
        <xdr:cNvPicPr>
          <a:picLocks/>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49255" y="546522325"/>
          <a:ext cx="1120965" cy="920750"/>
        </a:xfrm>
        <a:prstGeom prst="rect">
          <a:avLst/>
        </a:prstGeom>
      </xdr:spPr>
    </xdr:pic>
    <xdr:clientData/>
  </xdr:twoCellAnchor>
  <xdr:twoCellAnchor>
    <xdr:from>
      <xdr:col>1</xdr:col>
      <xdr:colOff>307296</xdr:colOff>
      <xdr:row>359</xdr:row>
      <xdr:rowOff>25400</xdr:rowOff>
    </xdr:from>
    <xdr:to>
      <xdr:col>1</xdr:col>
      <xdr:colOff>921429</xdr:colOff>
      <xdr:row>359</xdr:row>
      <xdr:rowOff>946150</xdr:rowOff>
    </xdr:to>
    <xdr:pic>
      <xdr:nvPicPr>
        <xdr:cNvPr id="12577" name="2019-0030">
          <a:extLst>
            <a:ext uri="{FF2B5EF4-FFF2-40B4-BE49-F238E27FC236}">
              <a16:creationId xmlns:a16="http://schemas.microsoft.com/office/drawing/2014/main" id="{F87A3481-5BB7-98E0-767E-E61CB1976EC9}"/>
            </a:ext>
          </a:extLst>
        </xdr:cNvPr>
        <xdr:cNvPicPr>
          <a:picLocks/>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402671" y="547493825"/>
          <a:ext cx="614133" cy="920750"/>
        </a:xfrm>
        <a:prstGeom prst="rect">
          <a:avLst/>
        </a:prstGeom>
      </xdr:spPr>
    </xdr:pic>
    <xdr:clientData/>
  </xdr:twoCellAnchor>
  <xdr:twoCellAnchor>
    <xdr:from>
      <xdr:col>1</xdr:col>
      <xdr:colOff>215301</xdr:colOff>
      <xdr:row>360</xdr:row>
      <xdr:rowOff>25350</xdr:rowOff>
    </xdr:from>
    <xdr:to>
      <xdr:col>1</xdr:col>
      <xdr:colOff>1013423</xdr:colOff>
      <xdr:row>360</xdr:row>
      <xdr:rowOff>946100</xdr:rowOff>
    </xdr:to>
    <xdr:pic>
      <xdr:nvPicPr>
        <xdr:cNvPr id="12582" name="2019-0031">
          <a:extLst>
            <a:ext uri="{FF2B5EF4-FFF2-40B4-BE49-F238E27FC236}">
              <a16:creationId xmlns:a16="http://schemas.microsoft.com/office/drawing/2014/main" id="{552B28D5-334C-B972-2CDA-80227728150B}"/>
            </a:ext>
          </a:extLst>
        </xdr:cNvPr>
        <xdr:cNvPicPr>
          <a:picLocks/>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1310676" y="548465325"/>
          <a:ext cx="798122" cy="920750"/>
        </a:xfrm>
        <a:prstGeom prst="rect">
          <a:avLst/>
        </a:prstGeom>
      </xdr:spPr>
    </xdr:pic>
    <xdr:clientData/>
  </xdr:twoCellAnchor>
  <xdr:twoCellAnchor>
    <xdr:from>
      <xdr:col>1</xdr:col>
      <xdr:colOff>258660</xdr:colOff>
      <xdr:row>361</xdr:row>
      <xdr:rowOff>25400</xdr:rowOff>
    </xdr:from>
    <xdr:to>
      <xdr:col>1</xdr:col>
      <xdr:colOff>970064</xdr:colOff>
      <xdr:row>361</xdr:row>
      <xdr:rowOff>946150</xdr:rowOff>
    </xdr:to>
    <xdr:pic>
      <xdr:nvPicPr>
        <xdr:cNvPr id="12587" name="2019-0032">
          <a:extLst>
            <a:ext uri="{FF2B5EF4-FFF2-40B4-BE49-F238E27FC236}">
              <a16:creationId xmlns:a16="http://schemas.microsoft.com/office/drawing/2014/main" id="{26C353A2-C15E-0C2B-271C-F4BCB248428A}"/>
            </a:ext>
          </a:extLst>
        </xdr:cNvPr>
        <xdr:cNvPicPr>
          <a:picLocks/>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1354035" y="549436925"/>
          <a:ext cx="711404" cy="920750"/>
        </a:xfrm>
        <a:prstGeom prst="rect">
          <a:avLst/>
        </a:prstGeom>
      </xdr:spPr>
    </xdr:pic>
    <xdr:clientData/>
  </xdr:twoCellAnchor>
  <xdr:twoCellAnchor>
    <xdr:from>
      <xdr:col>1</xdr:col>
      <xdr:colOff>259374</xdr:colOff>
      <xdr:row>362</xdr:row>
      <xdr:rowOff>25350</xdr:rowOff>
    </xdr:from>
    <xdr:to>
      <xdr:col>1</xdr:col>
      <xdr:colOff>969350</xdr:colOff>
      <xdr:row>362</xdr:row>
      <xdr:rowOff>946100</xdr:rowOff>
    </xdr:to>
    <xdr:pic>
      <xdr:nvPicPr>
        <xdr:cNvPr id="12593" name="2019-0033">
          <a:extLst>
            <a:ext uri="{FF2B5EF4-FFF2-40B4-BE49-F238E27FC236}">
              <a16:creationId xmlns:a16="http://schemas.microsoft.com/office/drawing/2014/main" id="{DDEAA0CB-C9F4-307B-58A6-0703EF2CC5B0}"/>
            </a:ext>
          </a:extLst>
        </xdr:cNvPr>
        <xdr:cNvPicPr>
          <a:picLocks/>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a:off x="1354749" y="550408425"/>
          <a:ext cx="709976" cy="920750"/>
        </a:xfrm>
        <a:prstGeom prst="rect">
          <a:avLst/>
        </a:prstGeom>
      </xdr:spPr>
    </xdr:pic>
    <xdr:clientData/>
  </xdr:twoCellAnchor>
  <xdr:twoCellAnchor>
    <xdr:from>
      <xdr:col>1</xdr:col>
      <xdr:colOff>190927</xdr:colOff>
      <xdr:row>363</xdr:row>
      <xdr:rowOff>25400</xdr:rowOff>
    </xdr:from>
    <xdr:to>
      <xdr:col>1</xdr:col>
      <xdr:colOff>1037797</xdr:colOff>
      <xdr:row>363</xdr:row>
      <xdr:rowOff>946150</xdr:rowOff>
    </xdr:to>
    <xdr:pic>
      <xdr:nvPicPr>
        <xdr:cNvPr id="12598" name="2019-0034">
          <a:extLst>
            <a:ext uri="{FF2B5EF4-FFF2-40B4-BE49-F238E27FC236}">
              <a16:creationId xmlns:a16="http://schemas.microsoft.com/office/drawing/2014/main" id="{68F2CBB4-1C5E-8CBF-9EAB-AF910473A471}"/>
            </a:ext>
          </a:extLst>
        </xdr:cNvPr>
        <xdr:cNvPicPr>
          <a:picLocks/>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286302" y="551380025"/>
          <a:ext cx="846870" cy="920750"/>
        </a:xfrm>
        <a:prstGeom prst="rect">
          <a:avLst/>
        </a:prstGeom>
      </xdr:spPr>
    </xdr:pic>
    <xdr:clientData/>
  </xdr:twoCellAnchor>
  <xdr:twoCellAnchor>
    <xdr:from>
      <xdr:col>1</xdr:col>
      <xdr:colOff>25400</xdr:colOff>
      <xdr:row>364</xdr:row>
      <xdr:rowOff>75704</xdr:rowOff>
    </xdr:from>
    <xdr:to>
      <xdr:col>1</xdr:col>
      <xdr:colOff>1203325</xdr:colOff>
      <xdr:row>364</xdr:row>
      <xdr:rowOff>895880</xdr:rowOff>
    </xdr:to>
    <xdr:pic>
      <xdr:nvPicPr>
        <xdr:cNvPr id="12603" name="2019-0035">
          <a:extLst>
            <a:ext uri="{FF2B5EF4-FFF2-40B4-BE49-F238E27FC236}">
              <a16:creationId xmlns:a16="http://schemas.microsoft.com/office/drawing/2014/main" id="{3E646907-7484-8389-DEE4-94CCA3F981DE}"/>
            </a:ext>
          </a:extLst>
        </xdr:cNvPr>
        <xdr:cNvPicPr>
          <a:picLocks/>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1120775" y="552401879"/>
          <a:ext cx="1177925" cy="820176"/>
        </a:xfrm>
        <a:prstGeom prst="rect">
          <a:avLst/>
        </a:prstGeom>
      </xdr:spPr>
    </xdr:pic>
    <xdr:clientData/>
  </xdr:twoCellAnchor>
  <xdr:twoCellAnchor>
    <xdr:from>
      <xdr:col>1</xdr:col>
      <xdr:colOff>25400</xdr:colOff>
      <xdr:row>365</xdr:row>
      <xdr:rowOff>106164</xdr:rowOff>
    </xdr:from>
    <xdr:to>
      <xdr:col>1</xdr:col>
      <xdr:colOff>1203325</xdr:colOff>
      <xdr:row>365</xdr:row>
      <xdr:rowOff>865373</xdr:rowOff>
    </xdr:to>
    <xdr:pic>
      <xdr:nvPicPr>
        <xdr:cNvPr id="12609" name="2019-0036">
          <a:extLst>
            <a:ext uri="{FF2B5EF4-FFF2-40B4-BE49-F238E27FC236}">
              <a16:creationId xmlns:a16="http://schemas.microsoft.com/office/drawing/2014/main" id="{80761885-3646-CF65-474B-420ABC147596}"/>
            </a:ext>
          </a:extLst>
        </xdr:cNvPr>
        <xdr:cNvPicPr>
          <a:picLocks/>
        </xdr:cNvPicPr>
      </xdr:nvPicPr>
      <xdr:blipFill>
        <a:blip xmlns:r="http://schemas.openxmlformats.org/officeDocument/2006/relationships" r:embed="rId198" cstate="print">
          <a:extLst>
            <a:ext uri="{28A0092B-C50C-407E-A947-70E740481C1C}">
              <a14:useLocalDpi xmlns:a14="http://schemas.microsoft.com/office/drawing/2010/main" val="0"/>
            </a:ext>
          </a:extLst>
        </a:blip>
        <a:stretch>
          <a:fillRect/>
        </a:stretch>
      </xdr:blipFill>
      <xdr:spPr>
        <a:xfrm>
          <a:off x="1120775" y="553403889"/>
          <a:ext cx="1177925" cy="759209"/>
        </a:xfrm>
        <a:prstGeom prst="rect">
          <a:avLst/>
        </a:prstGeom>
      </xdr:spPr>
    </xdr:pic>
    <xdr:clientData/>
  </xdr:twoCellAnchor>
  <xdr:twoCellAnchor>
    <xdr:from>
      <xdr:col>1</xdr:col>
      <xdr:colOff>66469</xdr:colOff>
      <xdr:row>366</xdr:row>
      <xdr:rowOff>25400</xdr:rowOff>
    </xdr:from>
    <xdr:to>
      <xdr:col>1</xdr:col>
      <xdr:colOff>1162257</xdr:colOff>
      <xdr:row>366</xdr:row>
      <xdr:rowOff>946150</xdr:rowOff>
    </xdr:to>
    <xdr:pic>
      <xdr:nvPicPr>
        <xdr:cNvPr id="12614" name="2019-0037">
          <a:extLst>
            <a:ext uri="{FF2B5EF4-FFF2-40B4-BE49-F238E27FC236}">
              <a16:creationId xmlns:a16="http://schemas.microsoft.com/office/drawing/2014/main" id="{A554C4F2-1D4C-DC20-E757-2C66B39DE26D}"/>
            </a:ext>
          </a:extLst>
        </xdr:cNvPr>
        <xdr:cNvPicPr>
          <a:picLocks/>
        </xdr:cNvPicPr>
      </xdr:nvPicPr>
      <xdr:blipFill>
        <a:blip xmlns:r="http://schemas.openxmlformats.org/officeDocument/2006/relationships" r:embed="rId199" cstate="print">
          <a:extLst>
            <a:ext uri="{28A0092B-C50C-407E-A947-70E740481C1C}">
              <a14:useLocalDpi xmlns:a14="http://schemas.microsoft.com/office/drawing/2010/main" val="0"/>
            </a:ext>
          </a:extLst>
        </a:blip>
        <a:stretch>
          <a:fillRect/>
        </a:stretch>
      </xdr:blipFill>
      <xdr:spPr>
        <a:xfrm>
          <a:off x="1161844" y="554294675"/>
          <a:ext cx="1095788" cy="920750"/>
        </a:xfrm>
        <a:prstGeom prst="rect">
          <a:avLst/>
        </a:prstGeom>
      </xdr:spPr>
    </xdr:pic>
    <xdr:clientData/>
  </xdr:twoCellAnchor>
  <xdr:twoCellAnchor>
    <xdr:from>
      <xdr:col>1</xdr:col>
      <xdr:colOff>25400</xdr:colOff>
      <xdr:row>367</xdr:row>
      <xdr:rowOff>82004</xdr:rowOff>
    </xdr:from>
    <xdr:to>
      <xdr:col>1</xdr:col>
      <xdr:colOff>1203325</xdr:colOff>
      <xdr:row>367</xdr:row>
      <xdr:rowOff>889527</xdr:rowOff>
    </xdr:to>
    <xdr:pic>
      <xdr:nvPicPr>
        <xdr:cNvPr id="12619" name="2019-0038">
          <a:extLst>
            <a:ext uri="{FF2B5EF4-FFF2-40B4-BE49-F238E27FC236}">
              <a16:creationId xmlns:a16="http://schemas.microsoft.com/office/drawing/2014/main" id="{406289A1-A98C-2634-9D96-BAD39E6A669B}"/>
            </a:ext>
          </a:extLst>
        </xdr:cNvPr>
        <xdr:cNvPicPr>
          <a:picLocks/>
        </xdr:cNvPicPr>
      </xdr:nvPicPr>
      <xdr:blipFill>
        <a:blip xmlns:r="http://schemas.openxmlformats.org/officeDocument/2006/relationships" r:embed="rId200" cstate="print">
          <a:extLst>
            <a:ext uri="{28A0092B-C50C-407E-A947-70E740481C1C}">
              <a14:useLocalDpi xmlns:a14="http://schemas.microsoft.com/office/drawing/2010/main" val="0"/>
            </a:ext>
          </a:extLst>
        </a:blip>
        <a:stretch>
          <a:fillRect/>
        </a:stretch>
      </xdr:blipFill>
      <xdr:spPr>
        <a:xfrm>
          <a:off x="1120775" y="555322829"/>
          <a:ext cx="1177925" cy="807523"/>
        </a:xfrm>
        <a:prstGeom prst="rect">
          <a:avLst/>
        </a:prstGeom>
      </xdr:spPr>
    </xdr:pic>
    <xdr:clientData/>
  </xdr:twoCellAnchor>
  <xdr:twoCellAnchor>
    <xdr:from>
      <xdr:col>1</xdr:col>
      <xdr:colOff>25400</xdr:colOff>
      <xdr:row>368</xdr:row>
      <xdr:rowOff>72231</xdr:rowOff>
    </xdr:from>
    <xdr:to>
      <xdr:col>1</xdr:col>
      <xdr:colOff>1203325</xdr:colOff>
      <xdr:row>368</xdr:row>
      <xdr:rowOff>899309</xdr:rowOff>
    </xdr:to>
    <xdr:pic>
      <xdr:nvPicPr>
        <xdr:cNvPr id="12625" name="2019-0039">
          <a:extLst>
            <a:ext uri="{FF2B5EF4-FFF2-40B4-BE49-F238E27FC236}">
              <a16:creationId xmlns:a16="http://schemas.microsoft.com/office/drawing/2014/main" id="{71D470F8-1CB6-A78B-273A-C3E9EA146822}"/>
            </a:ext>
          </a:extLst>
        </xdr:cNvPr>
        <xdr:cNvPicPr>
          <a:picLocks/>
        </xdr:cNvPicPr>
      </xdr:nvPicPr>
      <xdr:blipFill>
        <a:blip xmlns:r="http://schemas.openxmlformats.org/officeDocument/2006/relationships" r:embed="rId201" cstate="print">
          <a:extLst>
            <a:ext uri="{28A0092B-C50C-407E-A947-70E740481C1C}">
              <a14:useLocalDpi xmlns:a14="http://schemas.microsoft.com/office/drawing/2010/main" val="0"/>
            </a:ext>
          </a:extLst>
        </a:blip>
        <a:stretch>
          <a:fillRect/>
        </a:stretch>
      </xdr:blipFill>
      <xdr:spPr>
        <a:xfrm>
          <a:off x="1120775" y="556284606"/>
          <a:ext cx="1177925" cy="827078"/>
        </a:xfrm>
        <a:prstGeom prst="rect">
          <a:avLst/>
        </a:prstGeom>
      </xdr:spPr>
    </xdr:pic>
    <xdr:clientData/>
  </xdr:twoCellAnchor>
  <xdr:twoCellAnchor>
    <xdr:from>
      <xdr:col>1</xdr:col>
      <xdr:colOff>25400</xdr:colOff>
      <xdr:row>369</xdr:row>
      <xdr:rowOff>35719</xdr:rowOff>
    </xdr:from>
    <xdr:to>
      <xdr:col>1</xdr:col>
      <xdr:colOff>1203325</xdr:colOff>
      <xdr:row>369</xdr:row>
      <xdr:rowOff>935865</xdr:rowOff>
    </xdr:to>
    <xdr:pic>
      <xdr:nvPicPr>
        <xdr:cNvPr id="12630" name="2019-0040">
          <a:extLst>
            <a:ext uri="{FF2B5EF4-FFF2-40B4-BE49-F238E27FC236}">
              <a16:creationId xmlns:a16="http://schemas.microsoft.com/office/drawing/2014/main" id="{A2B8055F-FDB2-6237-DE26-894C9CB0929B}"/>
            </a:ext>
          </a:extLst>
        </xdr:cNvPr>
        <xdr:cNvPicPr>
          <a:picLocks/>
        </xdr:cNvPicPr>
      </xdr:nvPicPr>
      <xdr:blipFill>
        <a:blip xmlns:r="http://schemas.openxmlformats.org/officeDocument/2006/relationships" r:embed="rId202" cstate="print">
          <a:extLst>
            <a:ext uri="{28A0092B-C50C-407E-A947-70E740481C1C}">
              <a14:useLocalDpi xmlns:a14="http://schemas.microsoft.com/office/drawing/2010/main" val="0"/>
            </a:ext>
          </a:extLst>
        </a:blip>
        <a:stretch>
          <a:fillRect/>
        </a:stretch>
      </xdr:blipFill>
      <xdr:spPr>
        <a:xfrm>
          <a:off x="1120775" y="557219644"/>
          <a:ext cx="1177925" cy="900146"/>
        </a:xfrm>
        <a:prstGeom prst="rect">
          <a:avLst/>
        </a:prstGeom>
      </xdr:spPr>
    </xdr:pic>
    <xdr:clientData/>
  </xdr:twoCellAnchor>
  <xdr:twoCellAnchor>
    <xdr:from>
      <xdr:col>1</xdr:col>
      <xdr:colOff>89247</xdr:colOff>
      <xdr:row>370</xdr:row>
      <xdr:rowOff>25400</xdr:rowOff>
    </xdr:from>
    <xdr:to>
      <xdr:col>1</xdr:col>
      <xdr:colOff>1139478</xdr:colOff>
      <xdr:row>370</xdr:row>
      <xdr:rowOff>946150</xdr:rowOff>
    </xdr:to>
    <xdr:pic>
      <xdr:nvPicPr>
        <xdr:cNvPr id="12635" name="2019-0041">
          <a:extLst>
            <a:ext uri="{FF2B5EF4-FFF2-40B4-BE49-F238E27FC236}">
              <a16:creationId xmlns:a16="http://schemas.microsoft.com/office/drawing/2014/main" id="{88D7E57B-9DC5-0781-D8A6-AFE7FFAC37D7}"/>
            </a:ext>
          </a:extLst>
        </xdr:cNvPr>
        <xdr:cNvPicPr>
          <a:picLocks/>
        </xdr:cNvPicPr>
      </xdr:nvPicPr>
      <xdr:blipFill>
        <a:blip xmlns:r="http://schemas.openxmlformats.org/officeDocument/2006/relationships" r:embed="rId203" cstate="print">
          <a:extLst>
            <a:ext uri="{28A0092B-C50C-407E-A947-70E740481C1C}">
              <a14:useLocalDpi xmlns:a14="http://schemas.microsoft.com/office/drawing/2010/main" val="0"/>
            </a:ext>
          </a:extLst>
        </a:blip>
        <a:stretch>
          <a:fillRect/>
        </a:stretch>
      </xdr:blipFill>
      <xdr:spPr>
        <a:xfrm>
          <a:off x="1184622" y="558180875"/>
          <a:ext cx="1050231" cy="920750"/>
        </a:xfrm>
        <a:prstGeom prst="rect">
          <a:avLst/>
        </a:prstGeom>
      </xdr:spPr>
    </xdr:pic>
    <xdr:clientData/>
  </xdr:twoCellAnchor>
  <xdr:twoCellAnchor>
    <xdr:from>
      <xdr:col>1</xdr:col>
      <xdr:colOff>37695</xdr:colOff>
      <xdr:row>371</xdr:row>
      <xdr:rowOff>25400</xdr:rowOff>
    </xdr:from>
    <xdr:to>
      <xdr:col>1</xdr:col>
      <xdr:colOff>1191030</xdr:colOff>
      <xdr:row>371</xdr:row>
      <xdr:rowOff>946150</xdr:rowOff>
    </xdr:to>
    <xdr:pic>
      <xdr:nvPicPr>
        <xdr:cNvPr id="12641" name="2019-0042">
          <a:extLst>
            <a:ext uri="{FF2B5EF4-FFF2-40B4-BE49-F238E27FC236}">
              <a16:creationId xmlns:a16="http://schemas.microsoft.com/office/drawing/2014/main" id="{DFE074E6-5472-4656-920E-746308A0D92D}"/>
            </a:ext>
          </a:extLst>
        </xdr:cNvPr>
        <xdr:cNvPicPr>
          <a:picLocks/>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1133070" y="559152425"/>
          <a:ext cx="1153335" cy="920750"/>
        </a:xfrm>
        <a:prstGeom prst="rect">
          <a:avLst/>
        </a:prstGeom>
      </xdr:spPr>
    </xdr:pic>
    <xdr:clientData/>
  </xdr:twoCellAnchor>
  <xdr:twoCellAnchor>
    <xdr:from>
      <xdr:col>1</xdr:col>
      <xdr:colOff>32300</xdr:colOff>
      <xdr:row>372</xdr:row>
      <xdr:rowOff>25400</xdr:rowOff>
    </xdr:from>
    <xdr:to>
      <xdr:col>1</xdr:col>
      <xdr:colOff>1196425</xdr:colOff>
      <xdr:row>372</xdr:row>
      <xdr:rowOff>946150</xdr:rowOff>
    </xdr:to>
    <xdr:pic>
      <xdr:nvPicPr>
        <xdr:cNvPr id="12646" name="2019-0043">
          <a:extLst>
            <a:ext uri="{FF2B5EF4-FFF2-40B4-BE49-F238E27FC236}">
              <a16:creationId xmlns:a16="http://schemas.microsoft.com/office/drawing/2014/main" id="{CC01136A-88CB-2E12-C3E8-8C07AA3A2456}"/>
            </a:ext>
          </a:extLst>
        </xdr:cNvPr>
        <xdr:cNvPicPr>
          <a:picLocks/>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1127675" y="560123975"/>
          <a:ext cx="1164125" cy="920750"/>
        </a:xfrm>
        <a:prstGeom prst="rect">
          <a:avLst/>
        </a:prstGeom>
      </xdr:spPr>
    </xdr:pic>
    <xdr:clientData/>
  </xdr:twoCellAnchor>
  <xdr:twoCellAnchor>
    <xdr:from>
      <xdr:col>1</xdr:col>
      <xdr:colOff>25400</xdr:colOff>
      <xdr:row>373</xdr:row>
      <xdr:rowOff>34330</xdr:rowOff>
    </xdr:from>
    <xdr:to>
      <xdr:col>1</xdr:col>
      <xdr:colOff>1203325</xdr:colOff>
      <xdr:row>373</xdr:row>
      <xdr:rowOff>937171</xdr:rowOff>
    </xdr:to>
    <xdr:pic>
      <xdr:nvPicPr>
        <xdr:cNvPr id="12651" name="2019-0044">
          <a:extLst>
            <a:ext uri="{FF2B5EF4-FFF2-40B4-BE49-F238E27FC236}">
              <a16:creationId xmlns:a16="http://schemas.microsoft.com/office/drawing/2014/main" id="{241F116A-DF44-0FD2-1692-061D1BABDD84}"/>
            </a:ext>
          </a:extLst>
        </xdr:cNvPr>
        <xdr:cNvPicPr>
          <a:picLocks/>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1120775" y="561104455"/>
          <a:ext cx="1177925" cy="902841"/>
        </a:xfrm>
        <a:prstGeom prst="rect">
          <a:avLst/>
        </a:prstGeom>
      </xdr:spPr>
    </xdr:pic>
    <xdr:clientData/>
  </xdr:twoCellAnchor>
  <xdr:twoCellAnchor>
    <xdr:from>
      <xdr:col>1</xdr:col>
      <xdr:colOff>85650</xdr:colOff>
      <xdr:row>374</xdr:row>
      <xdr:rowOff>25400</xdr:rowOff>
    </xdr:from>
    <xdr:to>
      <xdr:col>1</xdr:col>
      <xdr:colOff>1143074</xdr:colOff>
      <xdr:row>374</xdr:row>
      <xdr:rowOff>946150</xdr:rowOff>
    </xdr:to>
    <xdr:pic>
      <xdr:nvPicPr>
        <xdr:cNvPr id="12657" name="2019-0045">
          <a:extLst>
            <a:ext uri="{FF2B5EF4-FFF2-40B4-BE49-F238E27FC236}">
              <a16:creationId xmlns:a16="http://schemas.microsoft.com/office/drawing/2014/main" id="{1AB77AF8-40A8-0B78-2AE8-19C7F5018417}"/>
            </a:ext>
          </a:extLst>
        </xdr:cNvPr>
        <xdr:cNvPicPr>
          <a:picLocks/>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1181025" y="562067075"/>
          <a:ext cx="1057424" cy="920750"/>
        </a:xfrm>
        <a:prstGeom prst="rect">
          <a:avLst/>
        </a:prstGeom>
      </xdr:spPr>
    </xdr:pic>
    <xdr:clientData/>
  </xdr:twoCellAnchor>
  <xdr:twoCellAnchor>
    <xdr:from>
      <xdr:col>1</xdr:col>
      <xdr:colOff>25400</xdr:colOff>
      <xdr:row>375</xdr:row>
      <xdr:rowOff>27037</xdr:rowOff>
    </xdr:from>
    <xdr:to>
      <xdr:col>1</xdr:col>
      <xdr:colOff>1203325</xdr:colOff>
      <xdr:row>375</xdr:row>
      <xdr:rowOff>944528</xdr:rowOff>
    </xdr:to>
    <xdr:pic>
      <xdr:nvPicPr>
        <xdr:cNvPr id="12662" name="2019-0046">
          <a:extLst>
            <a:ext uri="{FF2B5EF4-FFF2-40B4-BE49-F238E27FC236}">
              <a16:creationId xmlns:a16="http://schemas.microsoft.com/office/drawing/2014/main" id="{EF480D45-AB73-5CDC-60E7-B9ED0302300C}"/>
            </a:ext>
          </a:extLst>
        </xdr:cNvPr>
        <xdr:cNvPicPr>
          <a:picLocks/>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120775" y="563040262"/>
          <a:ext cx="1177925" cy="917491"/>
        </a:xfrm>
        <a:prstGeom prst="rect">
          <a:avLst/>
        </a:prstGeom>
      </xdr:spPr>
    </xdr:pic>
    <xdr:clientData/>
  </xdr:twoCellAnchor>
  <xdr:twoCellAnchor>
    <xdr:from>
      <xdr:col>1</xdr:col>
      <xdr:colOff>232127</xdr:colOff>
      <xdr:row>376</xdr:row>
      <xdr:rowOff>25400</xdr:rowOff>
    </xdr:from>
    <xdr:to>
      <xdr:col>1</xdr:col>
      <xdr:colOff>996598</xdr:colOff>
      <xdr:row>376</xdr:row>
      <xdr:rowOff>946150</xdr:rowOff>
    </xdr:to>
    <xdr:pic>
      <xdr:nvPicPr>
        <xdr:cNvPr id="12667" name="2019-0047">
          <a:extLst>
            <a:ext uri="{FF2B5EF4-FFF2-40B4-BE49-F238E27FC236}">
              <a16:creationId xmlns:a16="http://schemas.microsoft.com/office/drawing/2014/main" id="{6F52882C-0A11-51C8-8AA6-105C512CBF6F}"/>
            </a:ext>
          </a:extLst>
        </xdr:cNvPr>
        <xdr:cNvPicPr>
          <a:picLocks/>
        </xdr:cNvPicPr>
      </xdr:nvPicPr>
      <xdr:blipFill>
        <a:blip xmlns:r="http://schemas.openxmlformats.org/officeDocument/2006/relationships" r:embed="rId209" cstate="print">
          <a:extLst>
            <a:ext uri="{28A0092B-C50C-407E-A947-70E740481C1C}">
              <a14:useLocalDpi xmlns:a14="http://schemas.microsoft.com/office/drawing/2010/main" val="0"/>
            </a:ext>
          </a:extLst>
        </a:blip>
        <a:stretch>
          <a:fillRect/>
        </a:stretch>
      </xdr:blipFill>
      <xdr:spPr>
        <a:xfrm>
          <a:off x="1327502" y="564010175"/>
          <a:ext cx="764471" cy="920750"/>
        </a:xfrm>
        <a:prstGeom prst="rect">
          <a:avLst/>
        </a:prstGeom>
      </xdr:spPr>
    </xdr:pic>
    <xdr:clientData/>
  </xdr:twoCellAnchor>
  <xdr:twoCellAnchor>
    <xdr:from>
      <xdr:col>1</xdr:col>
      <xdr:colOff>314040</xdr:colOff>
      <xdr:row>377</xdr:row>
      <xdr:rowOff>25350</xdr:rowOff>
    </xdr:from>
    <xdr:to>
      <xdr:col>1</xdr:col>
      <xdr:colOff>914686</xdr:colOff>
      <xdr:row>377</xdr:row>
      <xdr:rowOff>946100</xdr:rowOff>
    </xdr:to>
    <xdr:pic>
      <xdr:nvPicPr>
        <xdr:cNvPr id="12673" name="2019-0048">
          <a:extLst>
            <a:ext uri="{FF2B5EF4-FFF2-40B4-BE49-F238E27FC236}">
              <a16:creationId xmlns:a16="http://schemas.microsoft.com/office/drawing/2014/main" id="{B8A533AF-8711-2C9F-1B84-1F284105C9DA}"/>
            </a:ext>
          </a:extLst>
        </xdr:cNvPr>
        <xdr:cNvPicPr>
          <a:picLocks/>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1409415" y="564981675"/>
          <a:ext cx="600646" cy="920750"/>
        </a:xfrm>
        <a:prstGeom prst="rect">
          <a:avLst/>
        </a:prstGeom>
      </xdr:spPr>
    </xdr:pic>
    <xdr:clientData/>
  </xdr:twoCellAnchor>
  <xdr:twoCellAnchor>
    <xdr:from>
      <xdr:col>1</xdr:col>
      <xdr:colOff>233773</xdr:colOff>
      <xdr:row>378</xdr:row>
      <xdr:rowOff>25400</xdr:rowOff>
    </xdr:from>
    <xdr:to>
      <xdr:col>1</xdr:col>
      <xdr:colOff>994953</xdr:colOff>
      <xdr:row>378</xdr:row>
      <xdr:rowOff>946150</xdr:rowOff>
    </xdr:to>
    <xdr:pic>
      <xdr:nvPicPr>
        <xdr:cNvPr id="12678" name="2019-0049">
          <a:extLst>
            <a:ext uri="{FF2B5EF4-FFF2-40B4-BE49-F238E27FC236}">
              <a16:creationId xmlns:a16="http://schemas.microsoft.com/office/drawing/2014/main" id="{4D8299B8-0249-902D-10FE-0A4F80003110}"/>
            </a:ext>
          </a:extLst>
        </xdr:cNvPr>
        <xdr:cNvPicPr>
          <a:picLocks/>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1329148" y="565953275"/>
          <a:ext cx="761180" cy="920750"/>
        </a:xfrm>
        <a:prstGeom prst="rect">
          <a:avLst/>
        </a:prstGeom>
      </xdr:spPr>
    </xdr:pic>
    <xdr:clientData/>
  </xdr:twoCellAnchor>
  <xdr:twoCellAnchor>
    <xdr:from>
      <xdr:col>1</xdr:col>
      <xdr:colOff>282119</xdr:colOff>
      <xdr:row>379</xdr:row>
      <xdr:rowOff>25350</xdr:rowOff>
    </xdr:from>
    <xdr:to>
      <xdr:col>1</xdr:col>
      <xdr:colOff>946606</xdr:colOff>
      <xdr:row>379</xdr:row>
      <xdr:rowOff>946100</xdr:rowOff>
    </xdr:to>
    <xdr:pic>
      <xdr:nvPicPr>
        <xdr:cNvPr id="12683" name="2019-0050">
          <a:extLst>
            <a:ext uri="{FF2B5EF4-FFF2-40B4-BE49-F238E27FC236}">
              <a16:creationId xmlns:a16="http://schemas.microsoft.com/office/drawing/2014/main" id="{539C1DD7-B325-497E-616E-AD2199023FF8}"/>
            </a:ext>
          </a:extLst>
        </xdr:cNvPr>
        <xdr:cNvPicPr>
          <a:picLocks/>
        </xdr:cNvPicPr>
      </xdr:nvPicPr>
      <xdr:blipFill>
        <a:blip xmlns:r="http://schemas.openxmlformats.org/officeDocument/2006/relationships" r:embed="rId212" cstate="print">
          <a:extLst>
            <a:ext uri="{28A0092B-C50C-407E-A947-70E740481C1C}">
              <a14:useLocalDpi xmlns:a14="http://schemas.microsoft.com/office/drawing/2010/main" val="0"/>
            </a:ext>
          </a:extLst>
        </a:blip>
        <a:stretch>
          <a:fillRect/>
        </a:stretch>
      </xdr:blipFill>
      <xdr:spPr>
        <a:xfrm>
          <a:off x="1377494" y="566924775"/>
          <a:ext cx="664487" cy="920750"/>
        </a:xfrm>
        <a:prstGeom prst="rect">
          <a:avLst/>
        </a:prstGeom>
      </xdr:spPr>
    </xdr:pic>
    <xdr:clientData/>
  </xdr:twoCellAnchor>
  <xdr:twoCellAnchor>
    <xdr:from>
      <xdr:col>1</xdr:col>
      <xdr:colOff>207026</xdr:colOff>
      <xdr:row>380</xdr:row>
      <xdr:rowOff>25400</xdr:rowOff>
    </xdr:from>
    <xdr:to>
      <xdr:col>1</xdr:col>
      <xdr:colOff>1021699</xdr:colOff>
      <xdr:row>380</xdr:row>
      <xdr:rowOff>946150</xdr:rowOff>
    </xdr:to>
    <xdr:pic>
      <xdr:nvPicPr>
        <xdr:cNvPr id="12689" name="2019-0051">
          <a:extLst>
            <a:ext uri="{FF2B5EF4-FFF2-40B4-BE49-F238E27FC236}">
              <a16:creationId xmlns:a16="http://schemas.microsoft.com/office/drawing/2014/main" id="{F141CF6A-A3DB-9F66-7A56-386C5804EF92}"/>
            </a:ext>
          </a:extLst>
        </xdr:cNvPr>
        <xdr:cNvPicPr>
          <a:picLocks/>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1302401" y="567896375"/>
          <a:ext cx="814673" cy="920750"/>
        </a:xfrm>
        <a:prstGeom prst="rect">
          <a:avLst/>
        </a:prstGeom>
      </xdr:spPr>
    </xdr:pic>
    <xdr:clientData/>
  </xdr:twoCellAnchor>
  <xdr:twoCellAnchor>
    <xdr:from>
      <xdr:col>1</xdr:col>
      <xdr:colOff>25400</xdr:colOff>
      <xdr:row>381</xdr:row>
      <xdr:rowOff>44053</xdr:rowOff>
    </xdr:from>
    <xdr:to>
      <xdr:col>1</xdr:col>
      <xdr:colOff>1203325</xdr:colOff>
      <xdr:row>381</xdr:row>
      <xdr:rowOff>927497</xdr:rowOff>
    </xdr:to>
    <xdr:pic>
      <xdr:nvPicPr>
        <xdr:cNvPr id="12694" name="2019-0052">
          <a:extLst>
            <a:ext uri="{FF2B5EF4-FFF2-40B4-BE49-F238E27FC236}">
              <a16:creationId xmlns:a16="http://schemas.microsoft.com/office/drawing/2014/main" id="{80FEFA05-3875-513C-FE59-5A45F666BD85}"/>
            </a:ext>
          </a:extLst>
        </xdr:cNvPr>
        <xdr:cNvPicPr>
          <a:picLocks/>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1120775" y="568886578"/>
          <a:ext cx="1177925" cy="883444"/>
        </a:xfrm>
        <a:prstGeom prst="rect">
          <a:avLst/>
        </a:prstGeom>
      </xdr:spPr>
    </xdr:pic>
    <xdr:clientData/>
  </xdr:twoCellAnchor>
  <xdr:twoCellAnchor>
    <xdr:from>
      <xdr:col>1</xdr:col>
      <xdr:colOff>323931</xdr:colOff>
      <xdr:row>382</xdr:row>
      <xdr:rowOff>25400</xdr:rowOff>
    </xdr:from>
    <xdr:to>
      <xdr:col>1</xdr:col>
      <xdr:colOff>904795</xdr:colOff>
      <xdr:row>382</xdr:row>
      <xdr:rowOff>946150</xdr:rowOff>
    </xdr:to>
    <xdr:pic>
      <xdr:nvPicPr>
        <xdr:cNvPr id="12699" name="2019-0053">
          <a:extLst>
            <a:ext uri="{FF2B5EF4-FFF2-40B4-BE49-F238E27FC236}">
              <a16:creationId xmlns:a16="http://schemas.microsoft.com/office/drawing/2014/main" id="{77F6F503-A441-B1A7-4920-3516575A1799}"/>
            </a:ext>
          </a:extLst>
        </xdr:cNvPr>
        <xdr:cNvPicPr>
          <a:picLocks/>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1419306" y="569839475"/>
          <a:ext cx="580864" cy="920750"/>
        </a:xfrm>
        <a:prstGeom prst="rect">
          <a:avLst/>
        </a:prstGeom>
      </xdr:spPr>
    </xdr:pic>
    <xdr:clientData/>
  </xdr:twoCellAnchor>
  <xdr:twoCellAnchor>
    <xdr:from>
      <xdr:col>1</xdr:col>
      <xdr:colOff>310443</xdr:colOff>
      <xdr:row>383</xdr:row>
      <xdr:rowOff>25400</xdr:rowOff>
    </xdr:from>
    <xdr:to>
      <xdr:col>1</xdr:col>
      <xdr:colOff>918282</xdr:colOff>
      <xdr:row>383</xdr:row>
      <xdr:rowOff>946150</xdr:rowOff>
    </xdr:to>
    <xdr:pic>
      <xdr:nvPicPr>
        <xdr:cNvPr id="12705" name="2019-0054">
          <a:extLst>
            <a:ext uri="{FF2B5EF4-FFF2-40B4-BE49-F238E27FC236}">
              <a16:creationId xmlns:a16="http://schemas.microsoft.com/office/drawing/2014/main" id="{90468EB5-E697-D837-74F6-153C0344E6F1}"/>
            </a:ext>
          </a:extLst>
        </xdr:cNvPr>
        <xdr:cNvPicPr>
          <a:picLocks/>
        </xdr:cNvPicPr>
      </xdr:nvPicPr>
      <xdr:blipFill>
        <a:blip xmlns:r="http://schemas.openxmlformats.org/officeDocument/2006/relationships" r:embed="rId216" cstate="print">
          <a:extLst>
            <a:ext uri="{28A0092B-C50C-407E-A947-70E740481C1C}">
              <a14:useLocalDpi xmlns:a14="http://schemas.microsoft.com/office/drawing/2010/main" val="0"/>
            </a:ext>
          </a:extLst>
        </a:blip>
        <a:stretch>
          <a:fillRect/>
        </a:stretch>
      </xdr:blipFill>
      <xdr:spPr>
        <a:xfrm>
          <a:off x="1405818" y="570811025"/>
          <a:ext cx="607839" cy="920750"/>
        </a:xfrm>
        <a:prstGeom prst="rect">
          <a:avLst/>
        </a:prstGeom>
      </xdr:spPr>
    </xdr:pic>
    <xdr:clientData/>
  </xdr:twoCellAnchor>
  <xdr:twoCellAnchor>
    <xdr:from>
      <xdr:col>1</xdr:col>
      <xdr:colOff>25400</xdr:colOff>
      <xdr:row>384</xdr:row>
      <xdr:rowOff>87263</xdr:rowOff>
    </xdr:from>
    <xdr:to>
      <xdr:col>1</xdr:col>
      <xdr:colOff>1203325</xdr:colOff>
      <xdr:row>384</xdr:row>
      <xdr:rowOff>884433</xdr:rowOff>
    </xdr:to>
    <xdr:pic>
      <xdr:nvPicPr>
        <xdr:cNvPr id="12710" name="2019-0055">
          <a:extLst>
            <a:ext uri="{FF2B5EF4-FFF2-40B4-BE49-F238E27FC236}">
              <a16:creationId xmlns:a16="http://schemas.microsoft.com/office/drawing/2014/main" id="{65833DA9-5F5C-D6F2-BBA4-05A33E998BEC}"/>
            </a:ext>
          </a:extLst>
        </xdr:cNvPr>
        <xdr:cNvPicPr>
          <a:picLocks/>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a:off x="1120775" y="571844438"/>
          <a:ext cx="1177925" cy="797170"/>
        </a:xfrm>
        <a:prstGeom prst="rect">
          <a:avLst/>
        </a:prstGeom>
      </xdr:spPr>
    </xdr:pic>
    <xdr:clientData/>
  </xdr:twoCellAnchor>
  <xdr:twoCellAnchor>
    <xdr:from>
      <xdr:col>1</xdr:col>
      <xdr:colOff>372935</xdr:colOff>
      <xdr:row>386</xdr:row>
      <xdr:rowOff>25400</xdr:rowOff>
    </xdr:from>
    <xdr:to>
      <xdr:col>1</xdr:col>
      <xdr:colOff>855789</xdr:colOff>
      <xdr:row>386</xdr:row>
      <xdr:rowOff>946150</xdr:rowOff>
    </xdr:to>
    <xdr:pic>
      <xdr:nvPicPr>
        <xdr:cNvPr id="12715" name="2019-0057">
          <a:extLst>
            <a:ext uri="{FF2B5EF4-FFF2-40B4-BE49-F238E27FC236}">
              <a16:creationId xmlns:a16="http://schemas.microsoft.com/office/drawing/2014/main" id="{6E7DAC5B-1C0B-0E1E-0D2B-3746DD4C384D}"/>
            </a:ext>
          </a:extLst>
        </xdr:cNvPr>
        <xdr:cNvPicPr>
          <a:picLocks/>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1468310" y="573725675"/>
          <a:ext cx="482854" cy="920750"/>
        </a:xfrm>
        <a:prstGeom prst="rect">
          <a:avLst/>
        </a:prstGeom>
      </xdr:spPr>
    </xdr:pic>
    <xdr:clientData/>
  </xdr:twoCellAnchor>
  <xdr:twoCellAnchor>
    <xdr:from>
      <xdr:col>1</xdr:col>
      <xdr:colOff>25400</xdr:colOff>
      <xdr:row>387</xdr:row>
      <xdr:rowOff>294977</xdr:rowOff>
    </xdr:from>
    <xdr:to>
      <xdr:col>1</xdr:col>
      <xdr:colOff>1203325</xdr:colOff>
      <xdr:row>387</xdr:row>
      <xdr:rowOff>1162316</xdr:rowOff>
    </xdr:to>
    <xdr:pic>
      <xdr:nvPicPr>
        <xdr:cNvPr id="12726" name="2019-0059">
          <a:extLst>
            <a:ext uri="{FF2B5EF4-FFF2-40B4-BE49-F238E27FC236}">
              <a16:creationId xmlns:a16="http://schemas.microsoft.com/office/drawing/2014/main" id="{8373255C-04C7-DB79-5761-A37681929B6C}"/>
            </a:ext>
          </a:extLst>
        </xdr:cNvPr>
        <xdr:cNvPicPr>
          <a:picLocks/>
        </xdr:cNvPicPr>
      </xdr:nvPicPr>
      <xdr:blipFill>
        <a:blip xmlns:r="http://schemas.openxmlformats.org/officeDocument/2006/relationships" r:embed="rId219" cstate="print">
          <a:extLst>
            <a:ext uri="{28A0092B-C50C-407E-A947-70E740481C1C}">
              <a14:useLocalDpi xmlns:a14="http://schemas.microsoft.com/office/drawing/2010/main" val="0"/>
            </a:ext>
          </a:extLst>
        </a:blip>
        <a:stretch>
          <a:fillRect/>
        </a:stretch>
      </xdr:blipFill>
      <xdr:spPr>
        <a:xfrm>
          <a:off x="1120775" y="575938352"/>
          <a:ext cx="1177925" cy="867339"/>
        </a:xfrm>
        <a:prstGeom prst="rect">
          <a:avLst/>
        </a:prstGeom>
      </xdr:spPr>
    </xdr:pic>
    <xdr:clientData/>
  </xdr:twoCellAnchor>
  <xdr:twoCellAnchor>
    <xdr:from>
      <xdr:col>1</xdr:col>
      <xdr:colOff>327527</xdr:colOff>
      <xdr:row>388</xdr:row>
      <xdr:rowOff>25400</xdr:rowOff>
    </xdr:from>
    <xdr:to>
      <xdr:col>1</xdr:col>
      <xdr:colOff>901198</xdr:colOff>
      <xdr:row>388</xdr:row>
      <xdr:rowOff>946150</xdr:rowOff>
    </xdr:to>
    <xdr:pic>
      <xdr:nvPicPr>
        <xdr:cNvPr id="12731" name="2019-0060">
          <a:extLst>
            <a:ext uri="{FF2B5EF4-FFF2-40B4-BE49-F238E27FC236}">
              <a16:creationId xmlns:a16="http://schemas.microsoft.com/office/drawing/2014/main" id="{A2665A2A-6420-5939-925A-CE087DB6DDC2}"/>
            </a:ext>
          </a:extLst>
        </xdr:cNvPr>
        <xdr:cNvPicPr>
          <a:picLocks/>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1422902" y="577126100"/>
          <a:ext cx="573671" cy="920750"/>
        </a:xfrm>
        <a:prstGeom prst="rect">
          <a:avLst/>
        </a:prstGeom>
      </xdr:spPr>
    </xdr:pic>
    <xdr:clientData/>
  </xdr:twoCellAnchor>
  <xdr:twoCellAnchor>
    <xdr:from>
      <xdr:col>1</xdr:col>
      <xdr:colOff>32300</xdr:colOff>
      <xdr:row>389</xdr:row>
      <xdr:rowOff>25400</xdr:rowOff>
    </xdr:from>
    <xdr:to>
      <xdr:col>1</xdr:col>
      <xdr:colOff>1196425</xdr:colOff>
      <xdr:row>389</xdr:row>
      <xdr:rowOff>946150</xdr:rowOff>
    </xdr:to>
    <xdr:pic>
      <xdr:nvPicPr>
        <xdr:cNvPr id="12737" name="2019-0061">
          <a:extLst>
            <a:ext uri="{FF2B5EF4-FFF2-40B4-BE49-F238E27FC236}">
              <a16:creationId xmlns:a16="http://schemas.microsoft.com/office/drawing/2014/main" id="{852B70C3-F056-4750-AFD1-D3BA1DEB21F3}"/>
            </a:ext>
          </a:extLst>
        </xdr:cNvPr>
        <xdr:cNvPicPr>
          <a:picLocks/>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1127675" y="578097650"/>
          <a:ext cx="1164125" cy="920750"/>
        </a:xfrm>
        <a:prstGeom prst="rect">
          <a:avLst/>
        </a:prstGeom>
      </xdr:spPr>
    </xdr:pic>
    <xdr:clientData/>
  </xdr:twoCellAnchor>
  <xdr:twoCellAnchor>
    <xdr:from>
      <xdr:col>1</xdr:col>
      <xdr:colOff>25400</xdr:colOff>
      <xdr:row>390</xdr:row>
      <xdr:rowOff>67618</xdr:rowOff>
    </xdr:from>
    <xdr:to>
      <xdr:col>1</xdr:col>
      <xdr:colOff>1203325</xdr:colOff>
      <xdr:row>390</xdr:row>
      <xdr:rowOff>903899</xdr:rowOff>
    </xdr:to>
    <xdr:pic>
      <xdr:nvPicPr>
        <xdr:cNvPr id="12742" name="2019-0062">
          <a:extLst>
            <a:ext uri="{FF2B5EF4-FFF2-40B4-BE49-F238E27FC236}">
              <a16:creationId xmlns:a16="http://schemas.microsoft.com/office/drawing/2014/main" id="{4A682CB8-A15E-C63E-05DA-D8BDD91A93AC}"/>
            </a:ext>
          </a:extLst>
        </xdr:cNvPr>
        <xdr:cNvPicPr>
          <a:picLocks/>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1120775" y="579111418"/>
          <a:ext cx="1177925" cy="836281"/>
        </a:xfrm>
        <a:prstGeom prst="rect">
          <a:avLst/>
        </a:prstGeom>
      </xdr:spPr>
    </xdr:pic>
    <xdr:clientData/>
  </xdr:twoCellAnchor>
  <xdr:twoCellAnchor>
    <xdr:from>
      <xdr:col>1</xdr:col>
      <xdr:colOff>25400</xdr:colOff>
      <xdr:row>391</xdr:row>
      <xdr:rowOff>152202</xdr:rowOff>
    </xdr:from>
    <xdr:to>
      <xdr:col>1</xdr:col>
      <xdr:colOff>1203325</xdr:colOff>
      <xdr:row>391</xdr:row>
      <xdr:rowOff>819386</xdr:rowOff>
    </xdr:to>
    <xdr:pic>
      <xdr:nvPicPr>
        <xdr:cNvPr id="12747" name="2019-0063">
          <a:extLst>
            <a:ext uri="{FF2B5EF4-FFF2-40B4-BE49-F238E27FC236}">
              <a16:creationId xmlns:a16="http://schemas.microsoft.com/office/drawing/2014/main" id="{4E692C03-6871-FF7F-E6FE-68A31CCA87F4}"/>
            </a:ext>
          </a:extLst>
        </xdr:cNvPr>
        <xdr:cNvPicPr>
          <a:picLocks/>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1120775" y="580167552"/>
          <a:ext cx="1177925" cy="667184"/>
        </a:xfrm>
        <a:prstGeom prst="rect">
          <a:avLst/>
        </a:prstGeom>
      </xdr:spPr>
    </xdr:pic>
    <xdr:clientData/>
  </xdr:twoCellAnchor>
  <xdr:twoCellAnchor>
    <xdr:from>
      <xdr:col>1</xdr:col>
      <xdr:colOff>25400</xdr:colOff>
      <xdr:row>392</xdr:row>
      <xdr:rowOff>335459</xdr:rowOff>
    </xdr:from>
    <xdr:to>
      <xdr:col>1</xdr:col>
      <xdr:colOff>1203325</xdr:colOff>
      <xdr:row>392</xdr:row>
      <xdr:rowOff>636104</xdr:rowOff>
    </xdr:to>
    <xdr:pic>
      <xdr:nvPicPr>
        <xdr:cNvPr id="12753" name="2019-0064">
          <a:extLst>
            <a:ext uri="{FF2B5EF4-FFF2-40B4-BE49-F238E27FC236}">
              <a16:creationId xmlns:a16="http://schemas.microsoft.com/office/drawing/2014/main" id="{587A0FBB-204E-0BDA-9913-60650370F00A}"/>
            </a:ext>
          </a:extLst>
        </xdr:cNvPr>
        <xdr:cNvPicPr>
          <a:picLocks/>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120775" y="581322359"/>
          <a:ext cx="1177925" cy="300645"/>
        </a:xfrm>
        <a:prstGeom prst="rect">
          <a:avLst/>
        </a:prstGeom>
      </xdr:spPr>
    </xdr:pic>
    <xdr:clientData/>
  </xdr:twoCellAnchor>
  <xdr:twoCellAnchor>
    <xdr:from>
      <xdr:col>1</xdr:col>
      <xdr:colOff>25400</xdr:colOff>
      <xdr:row>393</xdr:row>
      <xdr:rowOff>174625</xdr:rowOff>
    </xdr:from>
    <xdr:to>
      <xdr:col>1</xdr:col>
      <xdr:colOff>1203325</xdr:colOff>
      <xdr:row>393</xdr:row>
      <xdr:rowOff>796947</xdr:rowOff>
    </xdr:to>
    <xdr:pic>
      <xdr:nvPicPr>
        <xdr:cNvPr id="12758" name="2019-0065">
          <a:extLst>
            <a:ext uri="{FF2B5EF4-FFF2-40B4-BE49-F238E27FC236}">
              <a16:creationId xmlns:a16="http://schemas.microsoft.com/office/drawing/2014/main" id="{D1819899-7D34-4980-B7BE-77A7984191C4}"/>
            </a:ext>
          </a:extLst>
        </xdr:cNvPr>
        <xdr:cNvPicPr>
          <a:picLocks/>
        </xdr:cNvPicPr>
      </xdr:nvPicPr>
      <xdr:blipFill>
        <a:blip xmlns:r="http://schemas.openxmlformats.org/officeDocument/2006/relationships" r:embed="rId225" cstate="print">
          <a:extLst>
            <a:ext uri="{28A0092B-C50C-407E-A947-70E740481C1C}">
              <a14:useLocalDpi xmlns:a14="http://schemas.microsoft.com/office/drawing/2010/main" val="0"/>
            </a:ext>
          </a:extLst>
        </a:blip>
        <a:stretch>
          <a:fillRect/>
        </a:stretch>
      </xdr:blipFill>
      <xdr:spPr>
        <a:xfrm>
          <a:off x="1120775" y="582133075"/>
          <a:ext cx="1177925" cy="622322"/>
        </a:xfrm>
        <a:prstGeom prst="rect">
          <a:avLst/>
        </a:prstGeom>
      </xdr:spPr>
    </xdr:pic>
    <xdr:clientData/>
  </xdr:twoCellAnchor>
  <xdr:twoCellAnchor>
    <xdr:from>
      <xdr:col>1</xdr:col>
      <xdr:colOff>470437</xdr:colOff>
      <xdr:row>394</xdr:row>
      <xdr:rowOff>25400</xdr:rowOff>
    </xdr:from>
    <xdr:to>
      <xdr:col>1</xdr:col>
      <xdr:colOff>758288</xdr:colOff>
      <xdr:row>394</xdr:row>
      <xdr:rowOff>946150</xdr:rowOff>
    </xdr:to>
    <xdr:pic>
      <xdr:nvPicPr>
        <xdr:cNvPr id="12763" name="2019-0066">
          <a:extLst>
            <a:ext uri="{FF2B5EF4-FFF2-40B4-BE49-F238E27FC236}">
              <a16:creationId xmlns:a16="http://schemas.microsoft.com/office/drawing/2014/main" id="{12427BF8-6161-D462-40EE-CA7C5078607E}"/>
            </a:ext>
          </a:extLst>
        </xdr:cNvPr>
        <xdr:cNvPicPr>
          <a:picLocks/>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1565812" y="582955400"/>
          <a:ext cx="287851" cy="920750"/>
        </a:xfrm>
        <a:prstGeom prst="rect">
          <a:avLst/>
        </a:prstGeom>
      </xdr:spPr>
    </xdr:pic>
    <xdr:clientData/>
  </xdr:twoCellAnchor>
  <xdr:twoCellAnchor>
    <xdr:from>
      <xdr:col>1</xdr:col>
      <xdr:colOff>25400</xdr:colOff>
      <xdr:row>395</xdr:row>
      <xdr:rowOff>292894</xdr:rowOff>
    </xdr:from>
    <xdr:to>
      <xdr:col>1</xdr:col>
      <xdr:colOff>1203325</xdr:colOff>
      <xdr:row>395</xdr:row>
      <xdr:rowOff>678608</xdr:rowOff>
    </xdr:to>
    <xdr:pic>
      <xdr:nvPicPr>
        <xdr:cNvPr id="12769" name="2019-0067">
          <a:extLst>
            <a:ext uri="{FF2B5EF4-FFF2-40B4-BE49-F238E27FC236}">
              <a16:creationId xmlns:a16="http://schemas.microsoft.com/office/drawing/2014/main" id="{BBA585A4-B15F-921E-053E-54F9F358393C}"/>
            </a:ext>
          </a:extLst>
        </xdr:cNvPr>
        <xdr:cNvPicPr>
          <a:picLocks/>
        </xdr:cNvPicPr>
      </xdr:nvPicPr>
      <xdr:blipFill>
        <a:blip xmlns:r="http://schemas.openxmlformats.org/officeDocument/2006/relationships" r:embed="rId227" cstate="print">
          <a:extLst>
            <a:ext uri="{28A0092B-C50C-407E-A947-70E740481C1C}">
              <a14:useLocalDpi xmlns:a14="http://schemas.microsoft.com/office/drawing/2010/main" val="0"/>
            </a:ext>
          </a:extLst>
        </a:blip>
        <a:stretch>
          <a:fillRect/>
        </a:stretch>
      </xdr:blipFill>
      <xdr:spPr>
        <a:xfrm>
          <a:off x="1120775" y="584194444"/>
          <a:ext cx="1177925" cy="385714"/>
        </a:xfrm>
        <a:prstGeom prst="rect">
          <a:avLst/>
        </a:prstGeom>
      </xdr:spPr>
    </xdr:pic>
    <xdr:clientData/>
  </xdr:twoCellAnchor>
  <xdr:twoCellAnchor>
    <xdr:from>
      <xdr:col>1</xdr:col>
      <xdr:colOff>456760</xdr:colOff>
      <xdr:row>396</xdr:row>
      <xdr:rowOff>25400</xdr:rowOff>
    </xdr:from>
    <xdr:to>
      <xdr:col>1</xdr:col>
      <xdr:colOff>771966</xdr:colOff>
      <xdr:row>396</xdr:row>
      <xdr:rowOff>946150</xdr:rowOff>
    </xdr:to>
    <xdr:pic>
      <xdr:nvPicPr>
        <xdr:cNvPr id="12774" name="2019-0068">
          <a:extLst>
            <a:ext uri="{FF2B5EF4-FFF2-40B4-BE49-F238E27FC236}">
              <a16:creationId xmlns:a16="http://schemas.microsoft.com/office/drawing/2014/main" id="{DE86894A-8B33-A13F-1504-FB5D00436A52}"/>
            </a:ext>
          </a:extLst>
        </xdr:cNvPr>
        <xdr:cNvPicPr>
          <a:picLocks/>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1552135" y="584898500"/>
          <a:ext cx="315206" cy="920750"/>
        </a:xfrm>
        <a:prstGeom prst="rect">
          <a:avLst/>
        </a:prstGeom>
      </xdr:spPr>
    </xdr:pic>
    <xdr:clientData/>
  </xdr:twoCellAnchor>
  <xdr:twoCellAnchor>
    <xdr:from>
      <xdr:col>1</xdr:col>
      <xdr:colOff>354815</xdr:colOff>
      <xdr:row>397</xdr:row>
      <xdr:rowOff>25450</xdr:rowOff>
    </xdr:from>
    <xdr:to>
      <xdr:col>1</xdr:col>
      <xdr:colOff>873910</xdr:colOff>
      <xdr:row>397</xdr:row>
      <xdr:rowOff>946200</xdr:rowOff>
    </xdr:to>
    <xdr:pic>
      <xdr:nvPicPr>
        <xdr:cNvPr id="12778" name="2019-0069">
          <a:extLst>
            <a:ext uri="{FF2B5EF4-FFF2-40B4-BE49-F238E27FC236}">
              <a16:creationId xmlns:a16="http://schemas.microsoft.com/office/drawing/2014/main" id="{1FF645E1-F8B5-14F4-FE77-F9C7333F4A60}"/>
            </a:ext>
          </a:extLst>
        </xdr:cNvPr>
        <xdr:cNvPicPr>
          <a:picLocks/>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1450190" y="585870100"/>
          <a:ext cx="519095" cy="920750"/>
        </a:xfrm>
        <a:prstGeom prst="rect">
          <a:avLst/>
        </a:prstGeom>
      </xdr:spPr>
    </xdr:pic>
    <xdr:clientData/>
  </xdr:twoCellAnchor>
  <xdr:twoCellAnchor>
    <xdr:from>
      <xdr:col>1</xdr:col>
      <xdr:colOff>25400</xdr:colOff>
      <xdr:row>398</xdr:row>
      <xdr:rowOff>220911</xdr:rowOff>
    </xdr:from>
    <xdr:to>
      <xdr:col>1</xdr:col>
      <xdr:colOff>1203325</xdr:colOff>
      <xdr:row>398</xdr:row>
      <xdr:rowOff>750599</xdr:rowOff>
    </xdr:to>
    <xdr:pic>
      <xdr:nvPicPr>
        <xdr:cNvPr id="12783" name="2019-0070">
          <a:extLst>
            <a:ext uri="{FF2B5EF4-FFF2-40B4-BE49-F238E27FC236}">
              <a16:creationId xmlns:a16="http://schemas.microsoft.com/office/drawing/2014/main" id="{4185D7B1-EE83-0076-39A8-DCF9EDC8E98B}"/>
            </a:ext>
          </a:extLst>
        </xdr:cNvPr>
        <xdr:cNvPicPr>
          <a:picLocks/>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1120775" y="587037111"/>
          <a:ext cx="1177925" cy="529688"/>
        </a:xfrm>
        <a:prstGeom prst="rect">
          <a:avLst/>
        </a:prstGeom>
      </xdr:spPr>
    </xdr:pic>
    <xdr:clientData/>
  </xdr:twoCellAnchor>
  <xdr:twoCellAnchor>
    <xdr:from>
      <xdr:col>1</xdr:col>
      <xdr:colOff>25400</xdr:colOff>
      <xdr:row>399</xdr:row>
      <xdr:rowOff>270619</xdr:rowOff>
    </xdr:from>
    <xdr:to>
      <xdr:col>1</xdr:col>
      <xdr:colOff>1203325</xdr:colOff>
      <xdr:row>399</xdr:row>
      <xdr:rowOff>700908</xdr:rowOff>
    </xdr:to>
    <xdr:pic>
      <xdr:nvPicPr>
        <xdr:cNvPr id="12789" name="2019-0071">
          <a:extLst>
            <a:ext uri="{FF2B5EF4-FFF2-40B4-BE49-F238E27FC236}">
              <a16:creationId xmlns:a16="http://schemas.microsoft.com/office/drawing/2014/main" id="{AF83A5D3-18F2-7DC6-6984-2821429C68A7}"/>
            </a:ext>
          </a:extLst>
        </xdr:cNvPr>
        <xdr:cNvPicPr>
          <a:picLocks/>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1120775" y="588058369"/>
          <a:ext cx="1177925" cy="430289"/>
        </a:xfrm>
        <a:prstGeom prst="rect">
          <a:avLst/>
        </a:prstGeom>
      </xdr:spPr>
    </xdr:pic>
    <xdr:clientData/>
  </xdr:twoCellAnchor>
  <xdr:twoCellAnchor>
    <xdr:from>
      <xdr:col>1</xdr:col>
      <xdr:colOff>466707</xdr:colOff>
      <xdr:row>400</xdr:row>
      <xdr:rowOff>25400</xdr:rowOff>
    </xdr:from>
    <xdr:to>
      <xdr:col>1</xdr:col>
      <xdr:colOff>762018</xdr:colOff>
      <xdr:row>400</xdr:row>
      <xdr:rowOff>946150</xdr:rowOff>
    </xdr:to>
    <xdr:pic>
      <xdr:nvPicPr>
        <xdr:cNvPr id="12794" name="2019-0072">
          <a:extLst>
            <a:ext uri="{FF2B5EF4-FFF2-40B4-BE49-F238E27FC236}">
              <a16:creationId xmlns:a16="http://schemas.microsoft.com/office/drawing/2014/main" id="{58D19DB3-5BCA-B25D-0945-E096542A83F8}"/>
            </a:ext>
          </a:extLst>
        </xdr:cNvPr>
        <xdr:cNvPicPr>
          <a:picLocks/>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1562082" y="588784700"/>
          <a:ext cx="295311" cy="920750"/>
        </a:xfrm>
        <a:prstGeom prst="rect">
          <a:avLst/>
        </a:prstGeom>
      </xdr:spPr>
    </xdr:pic>
    <xdr:clientData/>
  </xdr:twoCellAnchor>
  <xdr:twoCellAnchor>
    <xdr:from>
      <xdr:col>1</xdr:col>
      <xdr:colOff>25400</xdr:colOff>
      <xdr:row>401</xdr:row>
      <xdr:rowOff>287238</xdr:rowOff>
    </xdr:from>
    <xdr:to>
      <xdr:col>1</xdr:col>
      <xdr:colOff>1203325</xdr:colOff>
      <xdr:row>401</xdr:row>
      <xdr:rowOff>684262</xdr:rowOff>
    </xdr:to>
    <xdr:pic>
      <xdr:nvPicPr>
        <xdr:cNvPr id="12799" name="2019-0073">
          <a:extLst>
            <a:ext uri="{FF2B5EF4-FFF2-40B4-BE49-F238E27FC236}">
              <a16:creationId xmlns:a16="http://schemas.microsoft.com/office/drawing/2014/main" id="{DAA4CC87-04C9-6588-6A33-B71179D28B91}"/>
            </a:ext>
          </a:extLst>
        </xdr:cNvPr>
        <xdr:cNvPicPr>
          <a:picLocks/>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1120775" y="590018088"/>
          <a:ext cx="1177925" cy="397024"/>
        </a:xfrm>
        <a:prstGeom prst="rect">
          <a:avLst/>
        </a:prstGeom>
      </xdr:spPr>
    </xdr:pic>
    <xdr:clientData/>
  </xdr:twoCellAnchor>
  <xdr:twoCellAnchor>
    <xdr:from>
      <xdr:col>1</xdr:col>
      <xdr:colOff>446860</xdr:colOff>
      <xdr:row>402</xdr:row>
      <xdr:rowOff>25400</xdr:rowOff>
    </xdr:from>
    <xdr:to>
      <xdr:col>1</xdr:col>
      <xdr:colOff>781865</xdr:colOff>
      <xdr:row>402</xdr:row>
      <xdr:rowOff>946150</xdr:rowOff>
    </xdr:to>
    <xdr:pic>
      <xdr:nvPicPr>
        <xdr:cNvPr id="10947" name="2019-0074">
          <a:extLst>
            <a:ext uri="{FF2B5EF4-FFF2-40B4-BE49-F238E27FC236}">
              <a16:creationId xmlns:a16="http://schemas.microsoft.com/office/drawing/2014/main" id="{3C2FEE09-42C9-10DD-3D18-E1E1D58E5E7C}"/>
            </a:ext>
          </a:extLst>
        </xdr:cNvPr>
        <xdr:cNvPicPr>
          <a:picLocks/>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542235" y="590727800"/>
          <a:ext cx="335005" cy="920750"/>
        </a:xfrm>
        <a:prstGeom prst="rect">
          <a:avLst/>
        </a:prstGeom>
      </xdr:spPr>
    </xdr:pic>
    <xdr:clientData/>
  </xdr:twoCellAnchor>
  <xdr:twoCellAnchor>
    <xdr:from>
      <xdr:col>1</xdr:col>
      <xdr:colOff>406204</xdr:colOff>
      <xdr:row>403</xdr:row>
      <xdr:rowOff>25400</xdr:rowOff>
    </xdr:from>
    <xdr:to>
      <xdr:col>1</xdr:col>
      <xdr:colOff>822520</xdr:colOff>
      <xdr:row>403</xdr:row>
      <xdr:rowOff>946150</xdr:rowOff>
    </xdr:to>
    <xdr:pic>
      <xdr:nvPicPr>
        <xdr:cNvPr id="10951" name="2019-0075">
          <a:extLst>
            <a:ext uri="{FF2B5EF4-FFF2-40B4-BE49-F238E27FC236}">
              <a16:creationId xmlns:a16="http://schemas.microsoft.com/office/drawing/2014/main" id="{080C28DE-4B9B-3E52-A953-D69D11284119}"/>
            </a:ext>
          </a:extLst>
        </xdr:cNvPr>
        <xdr:cNvPicPr>
          <a:picLocks/>
        </xdr:cNvPicPr>
      </xdr:nvPicPr>
      <xdr:blipFill>
        <a:blip xmlns:r="http://schemas.openxmlformats.org/officeDocument/2006/relationships" r:embed="rId235" cstate="print">
          <a:extLst>
            <a:ext uri="{28A0092B-C50C-407E-A947-70E740481C1C}">
              <a14:useLocalDpi xmlns:a14="http://schemas.microsoft.com/office/drawing/2010/main" val="0"/>
            </a:ext>
          </a:extLst>
        </a:blip>
        <a:stretch>
          <a:fillRect/>
        </a:stretch>
      </xdr:blipFill>
      <xdr:spPr>
        <a:xfrm>
          <a:off x="1501579" y="591699350"/>
          <a:ext cx="416316" cy="920750"/>
        </a:xfrm>
        <a:prstGeom prst="rect">
          <a:avLst/>
        </a:prstGeom>
      </xdr:spPr>
    </xdr:pic>
    <xdr:clientData/>
  </xdr:twoCellAnchor>
  <xdr:twoCellAnchor>
    <xdr:from>
      <xdr:col>1</xdr:col>
      <xdr:colOff>25400</xdr:colOff>
      <xdr:row>404</xdr:row>
      <xdr:rowOff>234057</xdr:rowOff>
    </xdr:from>
    <xdr:to>
      <xdr:col>1</xdr:col>
      <xdr:colOff>1203325</xdr:colOff>
      <xdr:row>404</xdr:row>
      <xdr:rowOff>737519</xdr:rowOff>
    </xdr:to>
    <xdr:pic>
      <xdr:nvPicPr>
        <xdr:cNvPr id="10955" name="2019-0076">
          <a:extLst>
            <a:ext uri="{FF2B5EF4-FFF2-40B4-BE49-F238E27FC236}">
              <a16:creationId xmlns:a16="http://schemas.microsoft.com/office/drawing/2014/main" id="{9282A0ED-A3E0-F4E1-6580-E4D5084CB832}"/>
            </a:ext>
          </a:extLst>
        </xdr:cNvPr>
        <xdr:cNvPicPr>
          <a:picLocks/>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1120775" y="592879557"/>
          <a:ext cx="1177925" cy="503462"/>
        </a:xfrm>
        <a:prstGeom prst="rect">
          <a:avLst/>
        </a:prstGeom>
      </xdr:spPr>
    </xdr:pic>
    <xdr:clientData/>
  </xdr:twoCellAnchor>
  <xdr:twoCellAnchor>
    <xdr:from>
      <xdr:col>1</xdr:col>
      <xdr:colOff>483589</xdr:colOff>
      <xdr:row>405</xdr:row>
      <xdr:rowOff>25400</xdr:rowOff>
    </xdr:from>
    <xdr:to>
      <xdr:col>1</xdr:col>
      <xdr:colOff>745137</xdr:colOff>
      <xdr:row>405</xdr:row>
      <xdr:rowOff>946150</xdr:rowOff>
    </xdr:to>
    <xdr:pic>
      <xdr:nvPicPr>
        <xdr:cNvPr id="10959" name="2019-0077">
          <a:extLst>
            <a:ext uri="{FF2B5EF4-FFF2-40B4-BE49-F238E27FC236}">
              <a16:creationId xmlns:a16="http://schemas.microsoft.com/office/drawing/2014/main" id="{9CB8A824-73A6-7D91-1C8F-1C38A7300F0D}"/>
            </a:ext>
          </a:extLst>
        </xdr:cNvPr>
        <xdr:cNvPicPr>
          <a:picLocks/>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1578964" y="593642450"/>
          <a:ext cx="261548" cy="920750"/>
        </a:xfrm>
        <a:prstGeom prst="rect">
          <a:avLst/>
        </a:prstGeom>
      </xdr:spPr>
    </xdr:pic>
    <xdr:clientData/>
  </xdr:twoCellAnchor>
  <xdr:twoCellAnchor>
    <xdr:from>
      <xdr:col>1</xdr:col>
      <xdr:colOff>439041</xdr:colOff>
      <xdr:row>406</xdr:row>
      <xdr:rowOff>25400</xdr:rowOff>
    </xdr:from>
    <xdr:to>
      <xdr:col>1</xdr:col>
      <xdr:colOff>789684</xdr:colOff>
      <xdr:row>406</xdr:row>
      <xdr:rowOff>946150</xdr:rowOff>
    </xdr:to>
    <xdr:pic>
      <xdr:nvPicPr>
        <xdr:cNvPr id="10963" name="2019-0081">
          <a:extLst>
            <a:ext uri="{FF2B5EF4-FFF2-40B4-BE49-F238E27FC236}">
              <a16:creationId xmlns:a16="http://schemas.microsoft.com/office/drawing/2014/main" id="{935B65B7-12ED-0458-4EC5-7D2F1CED0EAA}"/>
            </a:ext>
          </a:extLst>
        </xdr:cNvPr>
        <xdr:cNvPicPr>
          <a:picLocks/>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1534416" y="594614000"/>
          <a:ext cx="350643" cy="920750"/>
        </a:xfrm>
        <a:prstGeom prst="rect">
          <a:avLst/>
        </a:prstGeom>
      </xdr:spPr>
    </xdr:pic>
    <xdr:clientData/>
  </xdr:twoCellAnchor>
  <xdr:twoCellAnchor>
    <xdr:from>
      <xdr:col>1</xdr:col>
      <xdr:colOff>25400</xdr:colOff>
      <xdr:row>407</xdr:row>
      <xdr:rowOff>386259</xdr:rowOff>
    </xdr:from>
    <xdr:to>
      <xdr:col>1</xdr:col>
      <xdr:colOff>1203325</xdr:colOff>
      <xdr:row>407</xdr:row>
      <xdr:rowOff>585264</xdr:rowOff>
    </xdr:to>
    <xdr:pic>
      <xdr:nvPicPr>
        <xdr:cNvPr id="10967" name="2019-0082">
          <a:extLst>
            <a:ext uri="{FF2B5EF4-FFF2-40B4-BE49-F238E27FC236}">
              <a16:creationId xmlns:a16="http://schemas.microsoft.com/office/drawing/2014/main" id="{3D88E16C-929C-B685-2D17-336D46AC6690}"/>
            </a:ext>
          </a:extLst>
        </xdr:cNvPr>
        <xdr:cNvPicPr>
          <a:picLocks/>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120775" y="595946409"/>
          <a:ext cx="1177925" cy="199005"/>
        </a:xfrm>
        <a:prstGeom prst="rect">
          <a:avLst/>
        </a:prstGeom>
      </xdr:spPr>
    </xdr:pic>
    <xdr:clientData/>
  </xdr:twoCellAnchor>
  <xdr:twoCellAnchor>
    <xdr:from>
      <xdr:col>1</xdr:col>
      <xdr:colOff>25400</xdr:colOff>
      <xdr:row>408</xdr:row>
      <xdr:rowOff>324693</xdr:rowOff>
    </xdr:from>
    <xdr:to>
      <xdr:col>1</xdr:col>
      <xdr:colOff>1203325</xdr:colOff>
      <xdr:row>408</xdr:row>
      <xdr:rowOff>646813</xdr:rowOff>
    </xdr:to>
    <xdr:pic>
      <xdr:nvPicPr>
        <xdr:cNvPr id="10971" name="2019-0083">
          <a:extLst>
            <a:ext uri="{FF2B5EF4-FFF2-40B4-BE49-F238E27FC236}">
              <a16:creationId xmlns:a16="http://schemas.microsoft.com/office/drawing/2014/main" id="{74021C92-272A-F808-333F-46F6AB6239DB}"/>
            </a:ext>
          </a:extLst>
        </xdr:cNvPr>
        <xdr:cNvPicPr>
          <a:picLocks/>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1120775" y="596856393"/>
          <a:ext cx="1177925" cy="322120"/>
        </a:xfrm>
        <a:prstGeom prst="rect">
          <a:avLst/>
        </a:prstGeom>
      </xdr:spPr>
    </xdr:pic>
    <xdr:clientData/>
  </xdr:twoCellAnchor>
  <xdr:twoCellAnchor>
    <xdr:from>
      <xdr:col>1</xdr:col>
      <xdr:colOff>424742</xdr:colOff>
      <xdr:row>409</xdr:row>
      <xdr:rowOff>25400</xdr:rowOff>
    </xdr:from>
    <xdr:to>
      <xdr:col>1</xdr:col>
      <xdr:colOff>803984</xdr:colOff>
      <xdr:row>409</xdr:row>
      <xdr:rowOff>946150</xdr:rowOff>
    </xdr:to>
    <xdr:pic>
      <xdr:nvPicPr>
        <xdr:cNvPr id="10976" name="2019-0085">
          <a:extLst>
            <a:ext uri="{FF2B5EF4-FFF2-40B4-BE49-F238E27FC236}">
              <a16:creationId xmlns:a16="http://schemas.microsoft.com/office/drawing/2014/main" id="{964C5469-F3E1-2117-546B-35DF480302DB}"/>
            </a:ext>
          </a:extLst>
        </xdr:cNvPr>
        <xdr:cNvPicPr>
          <a:picLocks/>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520117" y="597528650"/>
          <a:ext cx="379242" cy="920750"/>
        </a:xfrm>
        <a:prstGeom prst="rect">
          <a:avLst/>
        </a:prstGeom>
      </xdr:spPr>
    </xdr:pic>
    <xdr:clientData/>
  </xdr:twoCellAnchor>
  <xdr:twoCellAnchor>
    <xdr:from>
      <xdr:col>1</xdr:col>
      <xdr:colOff>473546</xdr:colOff>
      <xdr:row>410</xdr:row>
      <xdr:rowOff>25400</xdr:rowOff>
    </xdr:from>
    <xdr:to>
      <xdr:col>1</xdr:col>
      <xdr:colOff>755180</xdr:colOff>
      <xdr:row>410</xdr:row>
      <xdr:rowOff>946150</xdr:rowOff>
    </xdr:to>
    <xdr:pic>
      <xdr:nvPicPr>
        <xdr:cNvPr id="10981" name="2019-0086">
          <a:extLst>
            <a:ext uri="{FF2B5EF4-FFF2-40B4-BE49-F238E27FC236}">
              <a16:creationId xmlns:a16="http://schemas.microsoft.com/office/drawing/2014/main" id="{CE60EB8E-3EB9-1D99-3305-D9885CA471F7}"/>
            </a:ext>
          </a:extLst>
        </xdr:cNvPr>
        <xdr:cNvPicPr>
          <a:picLocks/>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1568921" y="598500200"/>
          <a:ext cx="281634" cy="920750"/>
        </a:xfrm>
        <a:prstGeom prst="rect">
          <a:avLst/>
        </a:prstGeom>
      </xdr:spPr>
    </xdr:pic>
    <xdr:clientData/>
  </xdr:twoCellAnchor>
  <xdr:twoCellAnchor>
    <xdr:from>
      <xdr:col>1</xdr:col>
      <xdr:colOff>400184</xdr:colOff>
      <xdr:row>411</xdr:row>
      <xdr:rowOff>25400</xdr:rowOff>
    </xdr:from>
    <xdr:to>
      <xdr:col>1</xdr:col>
      <xdr:colOff>828541</xdr:colOff>
      <xdr:row>411</xdr:row>
      <xdr:rowOff>946150</xdr:rowOff>
    </xdr:to>
    <xdr:pic>
      <xdr:nvPicPr>
        <xdr:cNvPr id="10986" name="2019-0087">
          <a:extLst>
            <a:ext uri="{FF2B5EF4-FFF2-40B4-BE49-F238E27FC236}">
              <a16:creationId xmlns:a16="http://schemas.microsoft.com/office/drawing/2014/main" id="{5D098C6A-03C6-503A-6283-D1D757B8547D}"/>
            </a:ext>
          </a:extLst>
        </xdr:cNvPr>
        <xdr:cNvPicPr>
          <a:picLocks/>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1495559" y="599471750"/>
          <a:ext cx="428357" cy="920750"/>
        </a:xfrm>
        <a:prstGeom prst="rect">
          <a:avLst/>
        </a:prstGeom>
      </xdr:spPr>
    </xdr:pic>
    <xdr:clientData/>
  </xdr:twoCellAnchor>
  <xdr:twoCellAnchor>
    <xdr:from>
      <xdr:col>1</xdr:col>
      <xdr:colOff>25400</xdr:colOff>
      <xdr:row>412</xdr:row>
      <xdr:rowOff>352127</xdr:rowOff>
    </xdr:from>
    <xdr:to>
      <xdr:col>1</xdr:col>
      <xdr:colOff>1203325</xdr:colOff>
      <xdr:row>412</xdr:row>
      <xdr:rowOff>619367</xdr:rowOff>
    </xdr:to>
    <xdr:pic>
      <xdr:nvPicPr>
        <xdr:cNvPr id="10991" name="2019-0088">
          <a:extLst>
            <a:ext uri="{FF2B5EF4-FFF2-40B4-BE49-F238E27FC236}">
              <a16:creationId xmlns:a16="http://schemas.microsoft.com/office/drawing/2014/main" id="{D15272B1-251F-81DD-EFB9-7079CD9D4196}"/>
            </a:ext>
          </a:extLst>
        </xdr:cNvPr>
        <xdr:cNvPicPr>
          <a:picLocks/>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1120775" y="600770027"/>
          <a:ext cx="1177925" cy="267240"/>
        </a:xfrm>
        <a:prstGeom prst="rect">
          <a:avLst/>
        </a:prstGeom>
      </xdr:spPr>
    </xdr:pic>
    <xdr:clientData/>
  </xdr:twoCellAnchor>
  <xdr:twoCellAnchor>
    <xdr:from>
      <xdr:col>1</xdr:col>
      <xdr:colOff>400809</xdr:colOff>
      <xdr:row>413</xdr:row>
      <xdr:rowOff>25400</xdr:rowOff>
    </xdr:from>
    <xdr:to>
      <xdr:col>1</xdr:col>
      <xdr:colOff>827915</xdr:colOff>
      <xdr:row>413</xdr:row>
      <xdr:rowOff>946150</xdr:rowOff>
    </xdr:to>
    <xdr:pic>
      <xdr:nvPicPr>
        <xdr:cNvPr id="10996" name="2019-0089">
          <a:extLst>
            <a:ext uri="{FF2B5EF4-FFF2-40B4-BE49-F238E27FC236}">
              <a16:creationId xmlns:a16="http://schemas.microsoft.com/office/drawing/2014/main" id="{3D447E28-4829-9A58-00DE-69383269B07D}"/>
            </a:ext>
          </a:extLst>
        </xdr:cNvPr>
        <xdr:cNvPicPr>
          <a:picLocks/>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1496184" y="601414850"/>
          <a:ext cx="427106" cy="920750"/>
        </a:xfrm>
        <a:prstGeom prst="rect">
          <a:avLst/>
        </a:prstGeom>
      </xdr:spPr>
    </xdr:pic>
    <xdr:clientData/>
  </xdr:twoCellAnchor>
  <xdr:twoCellAnchor>
    <xdr:from>
      <xdr:col>1</xdr:col>
      <xdr:colOff>25400</xdr:colOff>
      <xdr:row>414</xdr:row>
      <xdr:rowOff>112415</xdr:rowOff>
    </xdr:from>
    <xdr:to>
      <xdr:col>1</xdr:col>
      <xdr:colOff>1203325</xdr:colOff>
      <xdr:row>414</xdr:row>
      <xdr:rowOff>859110</xdr:rowOff>
    </xdr:to>
    <xdr:pic>
      <xdr:nvPicPr>
        <xdr:cNvPr id="11001" name="2019-0090">
          <a:extLst>
            <a:ext uri="{FF2B5EF4-FFF2-40B4-BE49-F238E27FC236}">
              <a16:creationId xmlns:a16="http://schemas.microsoft.com/office/drawing/2014/main" id="{29E76314-DB34-8EE0-7818-E12C19781FDE}"/>
            </a:ext>
          </a:extLst>
        </xdr:cNvPr>
        <xdr:cNvPicPr>
          <a:picLocks/>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1120775" y="602473415"/>
          <a:ext cx="1177925" cy="746695"/>
        </a:xfrm>
        <a:prstGeom prst="rect">
          <a:avLst/>
        </a:prstGeom>
      </xdr:spPr>
    </xdr:pic>
    <xdr:clientData/>
  </xdr:twoCellAnchor>
  <xdr:twoCellAnchor>
    <xdr:from>
      <xdr:col>1</xdr:col>
      <xdr:colOff>233363</xdr:colOff>
      <xdr:row>415</xdr:row>
      <xdr:rowOff>25400</xdr:rowOff>
    </xdr:from>
    <xdr:to>
      <xdr:col>1</xdr:col>
      <xdr:colOff>995363</xdr:colOff>
      <xdr:row>415</xdr:row>
      <xdr:rowOff>946150</xdr:rowOff>
    </xdr:to>
    <xdr:pic>
      <xdr:nvPicPr>
        <xdr:cNvPr id="11006" name="2019-0091">
          <a:extLst>
            <a:ext uri="{FF2B5EF4-FFF2-40B4-BE49-F238E27FC236}">
              <a16:creationId xmlns:a16="http://schemas.microsoft.com/office/drawing/2014/main" id="{E2B96D62-277C-B5F8-A7FF-7B9CC8463367}"/>
            </a:ext>
          </a:extLst>
        </xdr:cNvPr>
        <xdr:cNvPicPr>
          <a:picLocks/>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1328738" y="603357950"/>
          <a:ext cx="762000" cy="920750"/>
        </a:xfrm>
        <a:prstGeom prst="rect">
          <a:avLst/>
        </a:prstGeom>
      </xdr:spPr>
    </xdr:pic>
    <xdr:clientData/>
  </xdr:twoCellAnchor>
  <xdr:twoCellAnchor>
    <xdr:from>
      <xdr:col>1</xdr:col>
      <xdr:colOff>212123</xdr:colOff>
      <xdr:row>416</xdr:row>
      <xdr:rowOff>25350</xdr:rowOff>
    </xdr:from>
    <xdr:to>
      <xdr:col>1</xdr:col>
      <xdr:colOff>1016601</xdr:colOff>
      <xdr:row>416</xdr:row>
      <xdr:rowOff>946100</xdr:rowOff>
    </xdr:to>
    <xdr:pic>
      <xdr:nvPicPr>
        <xdr:cNvPr id="12803" name="2019-0092">
          <a:extLst>
            <a:ext uri="{FF2B5EF4-FFF2-40B4-BE49-F238E27FC236}">
              <a16:creationId xmlns:a16="http://schemas.microsoft.com/office/drawing/2014/main" id="{7A888B44-D2F5-D74D-7715-CA9A7CE54FA3}"/>
            </a:ext>
          </a:extLst>
        </xdr:cNvPr>
        <xdr:cNvPicPr>
          <a:picLocks/>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1307498" y="604329450"/>
          <a:ext cx="804478" cy="920750"/>
        </a:xfrm>
        <a:prstGeom prst="rect">
          <a:avLst/>
        </a:prstGeom>
      </xdr:spPr>
    </xdr:pic>
    <xdr:clientData/>
  </xdr:twoCellAnchor>
  <xdr:twoCellAnchor>
    <xdr:from>
      <xdr:col>1</xdr:col>
      <xdr:colOff>287832</xdr:colOff>
      <xdr:row>417</xdr:row>
      <xdr:rowOff>25400</xdr:rowOff>
    </xdr:from>
    <xdr:to>
      <xdr:col>1</xdr:col>
      <xdr:colOff>940893</xdr:colOff>
      <xdr:row>417</xdr:row>
      <xdr:rowOff>946150</xdr:rowOff>
    </xdr:to>
    <xdr:pic>
      <xdr:nvPicPr>
        <xdr:cNvPr id="12809" name="2019-0093">
          <a:extLst>
            <a:ext uri="{FF2B5EF4-FFF2-40B4-BE49-F238E27FC236}">
              <a16:creationId xmlns:a16="http://schemas.microsoft.com/office/drawing/2014/main" id="{516D7F4D-7CFE-9097-2634-67B8EDA98A44}"/>
            </a:ext>
          </a:extLst>
        </xdr:cNvPr>
        <xdr:cNvPicPr>
          <a:picLocks/>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1383207" y="605301050"/>
          <a:ext cx="653061" cy="920750"/>
        </a:xfrm>
        <a:prstGeom prst="rect">
          <a:avLst/>
        </a:prstGeom>
      </xdr:spPr>
    </xdr:pic>
    <xdr:clientData/>
  </xdr:twoCellAnchor>
  <xdr:twoCellAnchor>
    <xdr:from>
      <xdr:col>1</xdr:col>
      <xdr:colOff>105957</xdr:colOff>
      <xdr:row>418</xdr:row>
      <xdr:rowOff>25400</xdr:rowOff>
    </xdr:from>
    <xdr:to>
      <xdr:col>1</xdr:col>
      <xdr:colOff>1122767</xdr:colOff>
      <xdr:row>418</xdr:row>
      <xdr:rowOff>946150</xdr:rowOff>
    </xdr:to>
    <xdr:pic>
      <xdr:nvPicPr>
        <xdr:cNvPr id="12825" name="2019-0096">
          <a:extLst>
            <a:ext uri="{FF2B5EF4-FFF2-40B4-BE49-F238E27FC236}">
              <a16:creationId xmlns:a16="http://schemas.microsoft.com/office/drawing/2014/main" id="{A74C381A-D801-839F-499B-D730336A3DB1}"/>
            </a:ext>
          </a:extLst>
        </xdr:cNvPr>
        <xdr:cNvPicPr>
          <a:picLocks/>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1201332" y="608215700"/>
          <a:ext cx="1016810" cy="920750"/>
        </a:xfrm>
        <a:prstGeom prst="rect">
          <a:avLst/>
        </a:prstGeom>
      </xdr:spPr>
    </xdr:pic>
    <xdr:clientData/>
  </xdr:twoCellAnchor>
  <xdr:twoCellAnchor>
    <xdr:from>
      <xdr:col>1</xdr:col>
      <xdr:colOff>54480</xdr:colOff>
      <xdr:row>419</xdr:row>
      <xdr:rowOff>25400</xdr:rowOff>
    </xdr:from>
    <xdr:to>
      <xdr:col>1</xdr:col>
      <xdr:colOff>1174246</xdr:colOff>
      <xdr:row>419</xdr:row>
      <xdr:rowOff>946150</xdr:rowOff>
    </xdr:to>
    <xdr:pic>
      <xdr:nvPicPr>
        <xdr:cNvPr id="12830" name="2019-0097">
          <a:extLst>
            <a:ext uri="{FF2B5EF4-FFF2-40B4-BE49-F238E27FC236}">
              <a16:creationId xmlns:a16="http://schemas.microsoft.com/office/drawing/2014/main" id="{0102B97F-47D4-23A2-F6CA-D83799AFEA39}"/>
            </a:ext>
          </a:extLst>
        </xdr:cNvPr>
        <xdr:cNvPicPr>
          <a:picLocks/>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1149855" y="609187250"/>
          <a:ext cx="1119766" cy="920750"/>
        </a:xfrm>
        <a:prstGeom prst="rect">
          <a:avLst/>
        </a:prstGeom>
      </xdr:spPr>
    </xdr:pic>
    <xdr:clientData/>
  </xdr:twoCellAnchor>
  <xdr:twoCellAnchor>
    <xdr:from>
      <xdr:col>1</xdr:col>
      <xdr:colOff>269081</xdr:colOff>
      <xdr:row>420</xdr:row>
      <xdr:rowOff>25400</xdr:rowOff>
    </xdr:from>
    <xdr:to>
      <xdr:col>1</xdr:col>
      <xdr:colOff>959644</xdr:colOff>
      <xdr:row>420</xdr:row>
      <xdr:rowOff>946150</xdr:rowOff>
    </xdr:to>
    <xdr:pic>
      <xdr:nvPicPr>
        <xdr:cNvPr id="12835" name="2019-0098">
          <a:extLst>
            <a:ext uri="{FF2B5EF4-FFF2-40B4-BE49-F238E27FC236}">
              <a16:creationId xmlns:a16="http://schemas.microsoft.com/office/drawing/2014/main" id="{CAEA1470-4054-CAC3-AC7E-6AF37E7D7FCC}"/>
            </a:ext>
          </a:extLst>
        </xdr:cNvPr>
        <xdr:cNvPicPr>
          <a:picLocks/>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1364456" y="610158800"/>
          <a:ext cx="690563" cy="920750"/>
        </a:xfrm>
        <a:prstGeom prst="rect">
          <a:avLst/>
        </a:prstGeom>
      </xdr:spPr>
    </xdr:pic>
    <xdr:clientData/>
  </xdr:twoCellAnchor>
  <xdr:twoCellAnchor>
    <xdr:from>
      <xdr:col>1</xdr:col>
      <xdr:colOff>300937</xdr:colOff>
      <xdr:row>421</xdr:row>
      <xdr:rowOff>25400</xdr:rowOff>
    </xdr:from>
    <xdr:to>
      <xdr:col>1</xdr:col>
      <xdr:colOff>927787</xdr:colOff>
      <xdr:row>421</xdr:row>
      <xdr:rowOff>946150</xdr:rowOff>
    </xdr:to>
    <xdr:pic>
      <xdr:nvPicPr>
        <xdr:cNvPr id="12841" name="2019-0099">
          <a:extLst>
            <a:ext uri="{FF2B5EF4-FFF2-40B4-BE49-F238E27FC236}">
              <a16:creationId xmlns:a16="http://schemas.microsoft.com/office/drawing/2014/main" id="{8190BC6B-C0F5-0D4A-2EF3-32AEB3452E59}"/>
            </a:ext>
          </a:extLst>
        </xdr:cNvPr>
        <xdr:cNvPicPr>
          <a:picLocks/>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1396312" y="611130350"/>
          <a:ext cx="626850" cy="920750"/>
        </a:xfrm>
        <a:prstGeom prst="rect">
          <a:avLst/>
        </a:prstGeom>
      </xdr:spPr>
    </xdr:pic>
    <xdr:clientData/>
  </xdr:twoCellAnchor>
  <xdr:twoCellAnchor>
    <xdr:from>
      <xdr:col>1</xdr:col>
      <xdr:colOff>269081</xdr:colOff>
      <xdr:row>422</xdr:row>
      <xdr:rowOff>25400</xdr:rowOff>
    </xdr:from>
    <xdr:to>
      <xdr:col>1</xdr:col>
      <xdr:colOff>959644</xdr:colOff>
      <xdr:row>422</xdr:row>
      <xdr:rowOff>946150</xdr:rowOff>
    </xdr:to>
    <xdr:pic>
      <xdr:nvPicPr>
        <xdr:cNvPr id="12846" name="2019-0100">
          <a:extLst>
            <a:ext uri="{FF2B5EF4-FFF2-40B4-BE49-F238E27FC236}">
              <a16:creationId xmlns:a16="http://schemas.microsoft.com/office/drawing/2014/main" id="{CE8110C3-B462-7A3F-4BF7-4E932F98E1EB}"/>
            </a:ext>
          </a:extLst>
        </xdr:cNvPr>
        <xdr:cNvPicPr>
          <a:picLocks/>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1364456" y="612101900"/>
          <a:ext cx="690563" cy="920750"/>
        </a:xfrm>
        <a:prstGeom prst="rect">
          <a:avLst/>
        </a:prstGeom>
      </xdr:spPr>
    </xdr:pic>
    <xdr:clientData/>
  </xdr:twoCellAnchor>
  <xdr:twoCellAnchor>
    <xdr:from>
      <xdr:col>1</xdr:col>
      <xdr:colOff>25400</xdr:colOff>
      <xdr:row>423</xdr:row>
      <xdr:rowOff>44053</xdr:rowOff>
    </xdr:from>
    <xdr:to>
      <xdr:col>1</xdr:col>
      <xdr:colOff>1203325</xdr:colOff>
      <xdr:row>423</xdr:row>
      <xdr:rowOff>927497</xdr:rowOff>
    </xdr:to>
    <xdr:pic>
      <xdr:nvPicPr>
        <xdr:cNvPr id="12851" name="2019-0101">
          <a:extLst>
            <a:ext uri="{FF2B5EF4-FFF2-40B4-BE49-F238E27FC236}">
              <a16:creationId xmlns:a16="http://schemas.microsoft.com/office/drawing/2014/main" id="{F9A972BE-692E-B5C2-9C14-38EBE7F6D11F}"/>
            </a:ext>
          </a:extLst>
        </xdr:cNvPr>
        <xdr:cNvPicPr>
          <a:picLocks/>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1120775" y="613092103"/>
          <a:ext cx="1177925" cy="883444"/>
        </a:xfrm>
        <a:prstGeom prst="rect">
          <a:avLst/>
        </a:prstGeom>
      </xdr:spPr>
    </xdr:pic>
    <xdr:clientData/>
  </xdr:twoCellAnchor>
  <xdr:twoCellAnchor>
    <xdr:from>
      <xdr:col>1</xdr:col>
      <xdr:colOff>387322</xdr:colOff>
      <xdr:row>424</xdr:row>
      <xdr:rowOff>25400</xdr:rowOff>
    </xdr:from>
    <xdr:to>
      <xdr:col>1</xdr:col>
      <xdr:colOff>841403</xdr:colOff>
      <xdr:row>424</xdr:row>
      <xdr:rowOff>946150</xdr:rowOff>
    </xdr:to>
    <xdr:pic>
      <xdr:nvPicPr>
        <xdr:cNvPr id="12857" name="2019-0102">
          <a:extLst>
            <a:ext uri="{FF2B5EF4-FFF2-40B4-BE49-F238E27FC236}">
              <a16:creationId xmlns:a16="http://schemas.microsoft.com/office/drawing/2014/main" id="{F3BAD640-7EBF-959D-C383-AC0A6435C300}"/>
            </a:ext>
          </a:extLst>
        </xdr:cNvPr>
        <xdr:cNvPicPr>
          <a:picLocks/>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1482697" y="614045000"/>
          <a:ext cx="454081" cy="920750"/>
        </a:xfrm>
        <a:prstGeom prst="rect">
          <a:avLst/>
        </a:prstGeom>
      </xdr:spPr>
    </xdr:pic>
    <xdr:clientData/>
  </xdr:twoCellAnchor>
  <xdr:twoCellAnchor>
    <xdr:from>
      <xdr:col>1</xdr:col>
      <xdr:colOff>25400</xdr:colOff>
      <xdr:row>426</xdr:row>
      <xdr:rowOff>86023</xdr:rowOff>
    </xdr:from>
    <xdr:to>
      <xdr:col>1</xdr:col>
      <xdr:colOff>1203325</xdr:colOff>
      <xdr:row>426</xdr:row>
      <xdr:rowOff>885494</xdr:rowOff>
    </xdr:to>
    <xdr:pic>
      <xdr:nvPicPr>
        <xdr:cNvPr id="12862" name="2019-0104">
          <a:extLst>
            <a:ext uri="{FF2B5EF4-FFF2-40B4-BE49-F238E27FC236}">
              <a16:creationId xmlns:a16="http://schemas.microsoft.com/office/drawing/2014/main" id="{41D91551-7D87-902A-3FA7-0F140A0D41D3}"/>
            </a:ext>
          </a:extLst>
        </xdr:cNvPr>
        <xdr:cNvPicPr>
          <a:picLocks/>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1120775" y="616048723"/>
          <a:ext cx="1177925" cy="799471"/>
        </a:xfrm>
        <a:prstGeom prst="rect">
          <a:avLst/>
        </a:prstGeom>
      </xdr:spPr>
    </xdr:pic>
    <xdr:clientData/>
  </xdr:twoCellAnchor>
  <xdr:twoCellAnchor>
    <xdr:from>
      <xdr:col>1</xdr:col>
      <xdr:colOff>25400</xdr:colOff>
      <xdr:row>427</xdr:row>
      <xdr:rowOff>181521</xdr:rowOff>
    </xdr:from>
    <xdr:to>
      <xdr:col>1</xdr:col>
      <xdr:colOff>1203325</xdr:colOff>
      <xdr:row>427</xdr:row>
      <xdr:rowOff>790039</xdr:rowOff>
    </xdr:to>
    <xdr:pic>
      <xdr:nvPicPr>
        <xdr:cNvPr id="12867" name="2019-0105">
          <a:extLst>
            <a:ext uri="{FF2B5EF4-FFF2-40B4-BE49-F238E27FC236}">
              <a16:creationId xmlns:a16="http://schemas.microsoft.com/office/drawing/2014/main" id="{024DB1B3-9FB5-6D4B-6D12-4A9C1DDD57E0}"/>
            </a:ext>
          </a:extLst>
        </xdr:cNvPr>
        <xdr:cNvPicPr>
          <a:picLocks/>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1120775" y="617115771"/>
          <a:ext cx="1177925" cy="608518"/>
        </a:xfrm>
        <a:prstGeom prst="rect">
          <a:avLst/>
        </a:prstGeom>
      </xdr:spPr>
    </xdr:pic>
    <xdr:clientData/>
  </xdr:twoCellAnchor>
  <xdr:twoCellAnchor>
    <xdr:from>
      <xdr:col>1</xdr:col>
      <xdr:colOff>25400</xdr:colOff>
      <xdr:row>428</xdr:row>
      <xdr:rowOff>397321</xdr:rowOff>
    </xdr:from>
    <xdr:to>
      <xdr:col>1</xdr:col>
      <xdr:colOff>1203325</xdr:colOff>
      <xdr:row>428</xdr:row>
      <xdr:rowOff>574315</xdr:rowOff>
    </xdr:to>
    <xdr:pic>
      <xdr:nvPicPr>
        <xdr:cNvPr id="12873" name="2019-0106">
          <a:extLst>
            <a:ext uri="{FF2B5EF4-FFF2-40B4-BE49-F238E27FC236}">
              <a16:creationId xmlns:a16="http://schemas.microsoft.com/office/drawing/2014/main" id="{647FB4A3-6E29-D076-3892-6C92CE877230}"/>
            </a:ext>
          </a:extLst>
        </xdr:cNvPr>
        <xdr:cNvPicPr>
          <a:picLocks/>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1120775" y="618303121"/>
          <a:ext cx="1177925" cy="176994"/>
        </a:xfrm>
        <a:prstGeom prst="rect">
          <a:avLst/>
        </a:prstGeom>
      </xdr:spPr>
    </xdr:pic>
    <xdr:clientData/>
  </xdr:twoCellAnchor>
  <xdr:twoCellAnchor>
    <xdr:from>
      <xdr:col>1</xdr:col>
      <xdr:colOff>128811</xdr:colOff>
      <xdr:row>429</xdr:row>
      <xdr:rowOff>25350</xdr:rowOff>
    </xdr:from>
    <xdr:to>
      <xdr:col>1</xdr:col>
      <xdr:colOff>1099915</xdr:colOff>
      <xdr:row>429</xdr:row>
      <xdr:rowOff>946100</xdr:rowOff>
    </xdr:to>
    <xdr:pic>
      <xdr:nvPicPr>
        <xdr:cNvPr id="12878" name="2019-0107">
          <a:extLst>
            <a:ext uri="{FF2B5EF4-FFF2-40B4-BE49-F238E27FC236}">
              <a16:creationId xmlns:a16="http://schemas.microsoft.com/office/drawing/2014/main" id="{940820AE-3852-EF25-39A8-343487C11865}"/>
            </a:ext>
          </a:extLst>
        </xdr:cNvPr>
        <xdr:cNvPicPr>
          <a:picLocks/>
        </xdr:cNvPicPr>
      </xdr:nvPicPr>
      <xdr:blipFill>
        <a:blip xmlns:r="http://schemas.openxmlformats.org/officeDocument/2006/relationships" r:embed="rId260" cstate="print">
          <a:extLst>
            <a:ext uri="{28A0092B-C50C-407E-A947-70E740481C1C}">
              <a14:useLocalDpi xmlns:a14="http://schemas.microsoft.com/office/drawing/2010/main" val="0"/>
            </a:ext>
          </a:extLst>
        </a:blip>
        <a:stretch>
          <a:fillRect/>
        </a:stretch>
      </xdr:blipFill>
      <xdr:spPr>
        <a:xfrm>
          <a:off x="1224186" y="618902700"/>
          <a:ext cx="971104" cy="920750"/>
        </a:xfrm>
        <a:prstGeom prst="rect">
          <a:avLst/>
        </a:prstGeom>
      </xdr:spPr>
    </xdr:pic>
    <xdr:clientData/>
  </xdr:twoCellAnchor>
  <xdr:twoCellAnchor>
    <xdr:from>
      <xdr:col>1</xdr:col>
      <xdr:colOff>25400</xdr:colOff>
      <xdr:row>430</xdr:row>
      <xdr:rowOff>44004</xdr:rowOff>
    </xdr:from>
    <xdr:to>
      <xdr:col>1</xdr:col>
      <xdr:colOff>1203325</xdr:colOff>
      <xdr:row>430</xdr:row>
      <xdr:rowOff>927448</xdr:rowOff>
    </xdr:to>
    <xdr:pic>
      <xdr:nvPicPr>
        <xdr:cNvPr id="12883" name="2019-0108">
          <a:extLst>
            <a:ext uri="{FF2B5EF4-FFF2-40B4-BE49-F238E27FC236}">
              <a16:creationId xmlns:a16="http://schemas.microsoft.com/office/drawing/2014/main" id="{951B4C55-EF0C-9D28-9128-D26AC211170D}"/>
            </a:ext>
          </a:extLst>
        </xdr:cNvPr>
        <xdr:cNvPicPr>
          <a:picLocks/>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1120775" y="619892904"/>
          <a:ext cx="1177925" cy="883444"/>
        </a:xfrm>
        <a:prstGeom prst="rect">
          <a:avLst/>
        </a:prstGeom>
      </xdr:spPr>
    </xdr:pic>
    <xdr:clientData/>
  </xdr:twoCellAnchor>
  <xdr:twoCellAnchor>
    <xdr:from>
      <xdr:col>1</xdr:col>
      <xdr:colOff>25400</xdr:colOff>
      <xdr:row>431</xdr:row>
      <xdr:rowOff>44053</xdr:rowOff>
    </xdr:from>
    <xdr:to>
      <xdr:col>1</xdr:col>
      <xdr:colOff>1203325</xdr:colOff>
      <xdr:row>431</xdr:row>
      <xdr:rowOff>927497</xdr:rowOff>
    </xdr:to>
    <xdr:pic>
      <xdr:nvPicPr>
        <xdr:cNvPr id="12889" name="2019-0109">
          <a:extLst>
            <a:ext uri="{FF2B5EF4-FFF2-40B4-BE49-F238E27FC236}">
              <a16:creationId xmlns:a16="http://schemas.microsoft.com/office/drawing/2014/main" id="{43713ED4-3A06-7A11-B588-DF5B52998E4F}"/>
            </a:ext>
          </a:extLst>
        </xdr:cNvPr>
        <xdr:cNvPicPr>
          <a:picLocks/>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1120775" y="620864503"/>
          <a:ext cx="1177925" cy="883444"/>
        </a:xfrm>
        <a:prstGeom prst="rect">
          <a:avLst/>
        </a:prstGeom>
      </xdr:spPr>
    </xdr:pic>
    <xdr:clientData/>
  </xdr:twoCellAnchor>
  <xdr:twoCellAnchor>
    <xdr:from>
      <xdr:col>1</xdr:col>
      <xdr:colOff>53880</xdr:colOff>
      <xdr:row>432</xdr:row>
      <xdr:rowOff>25400</xdr:rowOff>
    </xdr:from>
    <xdr:to>
      <xdr:col>1</xdr:col>
      <xdr:colOff>1174845</xdr:colOff>
      <xdr:row>432</xdr:row>
      <xdr:rowOff>946150</xdr:rowOff>
    </xdr:to>
    <xdr:pic>
      <xdr:nvPicPr>
        <xdr:cNvPr id="12894" name="2019-0110">
          <a:extLst>
            <a:ext uri="{FF2B5EF4-FFF2-40B4-BE49-F238E27FC236}">
              <a16:creationId xmlns:a16="http://schemas.microsoft.com/office/drawing/2014/main" id="{CB4DCC68-E6EB-52EF-98DA-F8D35DE84698}"/>
            </a:ext>
          </a:extLst>
        </xdr:cNvPr>
        <xdr:cNvPicPr>
          <a:picLocks/>
        </xdr:cNvPicPr>
      </xdr:nvPicPr>
      <xdr:blipFill>
        <a:blip xmlns:r="http://schemas.openxmlformats.org/officeDocument/2006/relationships" r:embed="rId263" cstate="print">
          <a:extLst>
            <a:ext uri="{28A0092B-C50C-407E-A947-70E740481C1C}">
              <a14:useLocalDpi xmlns:a14="http://schemas.microsoft.com/office/drawing/2010/main" val="0"/>
            </a:ext>
          </a:extLst>
        </a:blip>
        <a:stretch>
          <a:fillRect/>
        </a:stretch>
      </xdr:blipFill>
      <xdr:spPr>
        <a:xfrm>
          <a:off x="1149255" y="621817400"/>
          <a:ext cx="1120965" cy="920750"/>
        </a:xfrm>
        <a:prstGeom prst="rect">
          <a:avLst/>
        </a:prstGeom>
      </xdr:spPr>
    </xdr:pic>
    <xdr:clientData/>
  </xdr:twoCellAnchor>
  <xdr:twoCellAnchor>
    <xdr:from>
      <xdr:col>1</xdr:col>
      <xdr:colOff>25400</xdr:colOff>
      <xdr:row>433</xdr:row>
      <xdr:rowOff>44053</xdr:rowOff>
    </xdr:from>
    <xdr:to>
      <xdr:col>1</xdr:col>
      <xdr:colOff>1203325</xdr:colOff>
      <xdr:row>433</xdr:row>
      <xdr:rowOff>927497</xdr:rowOff>
    </xdr:to>
    <xdr:pic>
      <xdr:nvPicPr>
        <xdr:cNvPr id="12899" name="2019-0111">
          <a:extLst>
            <a:ext uri="{FF2B5EF4-FFF2-40B4-BE49-F238E27FC236}">
              <a16:creationId xmlns:a16="http://schemas.microsoft.com/office/drawing/2014/main" id="{07AFD360-2268-F78F-0566-ECE541C03C4F}"/>
            </a:ext>
          </a:extLst>
        </xdr:cNvPr>
        <xdr:cNvPicPr>
          <a:picLocks/>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1120775" y="622807603"/>
          <a:ext cx="1177925" cy="883444"/>
        </a:xfrm>
        <a:prstGeom prst="rect">
          <a:avLst/>
        </a:prstGeom>
      </xdr:spPr>
    </xdr:pic>
    <xdr:clientData/>
  </xdr:twoCellAnchor>
  <xdr:twoCellAnchor>
    <xdr:from>
      <xdr:col>1</xdr:col>
      <xdr:colOff>25400</xdr:colOff>
      <xdr:row>434</xdr:row>
      <xdr:rowOff>44053</xdr:rowOff>
    </xdr:from>
    <xdr:to>
      <xdr:col>1</xdr:col>
      <xdr:colOff>1203325</xdr:colOff>
      <xdr:row>434</xdr:row>
      <xdr:rowOff>927497</xdr:rowOff>
    </xdr:to>
    <xdr:pic>
      <xdr:nvPicPr>
        <xdr:cNvPr id="12905" name="2019-0112">
          <a:extLst>
            <a:ext uri="{FF2B5EF4-FFF2-40B4-BE49-F238E27FC236}">
              <a16:creationId xmlns:a16="http://schemas.microsoft.com/office/drawing/2014/main" id="{C1A1F4ED-7EA0-12F8-F89A-CB61521C09A6}"/>
            </a:ext>
          </a:extLst>
        </xdr:cNvPr>
        <xdr:cNvPicPr>
          <a:picLocks/>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1120775" y="623779153"/>
          <a:ext cx="1177925" cy="883444"/>
        </a:xfrm>
        <a:prstGeom prst="rect">
          <a:avLst/>
        </a:prstGeom>
      </xdr:spPr>
    </xdr:pic>
    <xdr:clientData/>
  </xdr:twoCellAnchor>
  <xdr:twoCellAnchor>
    <xdr:from>
      <xdr:col>1</xdr:col>
      <xdr:colOff>25400</xdr:colOff>
      <xdr:row>435</xdr:row>
      <xdr:rowOff>60722</xdr:rowOff>
    </xdr:from>
    <xdr:to>
      <xdr:col>1</xdr:col>
      <xdr:colOff>1203325</xdr:colOff>
      <xdr:row>435</xdr:row>
      <xdr:rowOff>910806</xdr:rowOff>
    </xdr:to>
    <xdr:pic>
      <xdr:nvPicPr>
        <xdr:cNvPr id="12910" name="2019-0113">
          <a:extLst>
            <a:ext uri="{FF2B5EF4-FFF2-40B4-BE49-F238E27FC236}">
              <a16:creationId xmlns:a16="http://schemas.microsoft.com/office/drawing/2014/main" id="{59630EF6-9A6E-C549-EB26-586257E8712F}"/>
            </a:ext>
          </a:extLst>
        </xdr:cNvPr>
        <xdr:cNvPicPr>
          <a:picLocks/>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1120775" y="624767372"/>
          <a:ext cx="1177925" cy="850084"/>
        </a:xfrm>
        <a:prstGeom prst="rect">
          <a:avLst/>
        </a:prstGeom>
      </xdr:spPr>
    </xdr:pic>
    <xdr:clientData/>
  </xdr:twoCellAnchor>
  <xdr:twoCellAnchor>
    <xdr:from>
      <xdr:col>1</xdr:col>
      <xdr:colOff>25400</xdr:colOff>
      <xdr:row>436</xdr:row>
      <xdr:rowOff>37505</xdr:rowOff>
    </xdr:from>
    <xdr:to>
      <xdr:col>1</xdr:col>
      <xdr:colOff>1203325</xdr:colOff>
      <xdr:row>436</xdr:row>
      <xdr:rowOff>934082</xdr:rowOff>
    </xdr:to>
    <xdr:pic>
      <xdr:nvPicPr>
        <xdr:cNvPr id="12915" name="2019-0114">
          <a:extLst>
            <a:ext uri="{FF2B5EF4-FFF2-40B4-BE49-F238E27FC236}">
              <a16:creationId xmlns:a16="http://schemas.microsoft.com/office/drawing/2014/main" id="{0E21FA3D-8525-77D1-48BD-DF2A9C8F6916}"/>
            </a:ext>
          </a:extLst>
        </xdr:cNvPr>
        <xdr:cNvPicPr>
          <a:picLocks/>
        </xdr:cNvPicPr>
      </xdr:nvPicPr>
      <xdr:blipFill>
        <a:blip xmlns:r="http://schemas.openxmlformats.org/officeDocument/2006/relationships" r:embed="rId267" cstate="print">
          <a:extLst>
            <a:ext uri="{28A0092B-C50C-407E-A947-70E740481C1C}">
              <a14:useLocalDpi xmlns:a14="http://schemas.microsoft.com/office/drawing/2010/main" val="0"/>
            </a:ext>
          </a:extLst>
        </a:blip>
        <a:stretch>
          <a:fillRect/>
        </a:stretch>
      </xdr:blipFill>
      <xdr:spPr>
        <a:xfrm>
          <a:off x="1120775" y="625715705"/>
          <a:ext cx="1177925" cy="896577"/>
        </a:xfrm>
        <a:prstGeom prst="rect">
          <a:avLst/>
        </a:prstGeom>
      </xdr:spPr>
    </xdr:pic>
    <xdr:clientData/>
  </xdr:twoCellAnchor>
  <xdr:twoCellAnchor>
    <xdr:from>
      <xdr:col>1</xdr:col>
      <xdr:colOff>25400</xdr:colOff>
      <xdr:row>437</xdr:row>
      <xdr:rowOff>44053</xdr:rowOff>
    </xdr:from>
    <xdr:to>
      <xdr:col>1</xdr:col>
      <xdr:colOff>1203325</xdr:colOff>
      <xdr:row>437</xdr:row>
      <xdr:rowOff>927497</xdr:rowOff>
    </xdr:to>
    <xdr:pic>
      <xdr:nvPicPr>
        <xdr:cNvPr id="12921" name="2019-0115">
          <a:extLst>
            <a:ext uri="{FF2B5EF4-FFF2-40B4-BE49-F238E27FC236}">
              <a16:creationId xmlns:a16="http://schemas.microsoft.com/office/drawing/2014/main" id="{21967AAA-403A-764B-08C3-B0E354C6CA6B}"/>
            </a:ext>
          </a:extLst>
        </xdr:cNvPr>
        <xdr:cNvPicPr>
          <a:picLocks/>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1120775" y="626693803"/>
          <a:ext cx="1177925" cy="883444"/>
        </a:xfrm>
        <a:prstGeom prst="rect">
          <a:avLst/>
        </a:prstGeom>
      </xdr:spPr>
    </xdr:pic>
    <xdr:clientData/>
  </xdr:twoCellAnchor>
  <xdr:twoCellAnchor>
    <xdr:from>
      <xdr:col>1</xdr:col>
      <xdr:colOff>25400</xdr:colOff>
      <xdr:row>438</xdr:row>
      <xdr:rowOff>316508</xdr:rowOff>
    </xdr:from>
    <xdr:to>
      <xdr:col>1</xdr:col>
      <xdr:colOff>1203325</xdr:colOff>
      <xdr:row>438</xdr:row>
      <xdr:rowOff>655034</xdr:rowOff>
    </xdr:to>
    <xdr:pic>
      <xdr:nvPicPr>
        <xdr:cNvPr id="12926" name="2019-0116">
          <a:extLst>
            <a:ext uri="{FF2B5EF4-FFF2-40B4-BE49-F238E27FC236}">
              <a16:creationId xmlns:a16="http://schemas.microsoft.com/office/drawing/2014/main" id="{399A62E7-A404-6B5E-43FD-C4426CB15A6D}"/>
            </a:ext>
          </a:extLst>
        </xdr:cNvPr>
        <xdr:cNvPicPr>
          <a:picLocks/>
        </xdr:cNvPicPr>
      </xdr:nvPicPr>
      <xdr:blipFill>
        <a:blip xmlns:r="http://schemas.openxmlformats.org/officeDocument/2006/relationships" r:embed="rId269" cstate="print">
          <a:extLst>
            <a:ext uri="{28A0092B-C50C-407E-A947-70E740481C1C}">
              <a14:useLocalDpi xmlns:a14="http://schemas.microsoft.com/office/drawing/2010/main" val="0"/>
            </a:ext>
          </a:extLst>
        </a:blip>
        <a:stretch>
          <a:fillRect/>
        </a:stretch>
      </xdr:blipFill>
      <xdr:spPr>
        <a:xfrm>
          <a:off x="1120775" y="627937808"/>
          <a:ext cx="1177925" cy="338526"/>
        </a:xfrm>
        <a:prstGeom prst="rect">
          <a:avLst/>
        </a:prstGeom>
      </xdr:spPr>
    </xdr:pic>
    <xdr:clientData/>
  </xdr:twoCellAnchor>
  <xdr:twoCellAnchor>
    <xdr:from>
      <xdr:col>1</xdr:col>
      <xdr:colOff>55678</xdr:colOff>
      <xdr:row>440</xdr:row>
      <xdr:rowOff>25400</xdr:rowOff>
    </xdr:from>
    <xdr:to>
      <xdr:col>1</xdr:col>
      <xdr:colOff>1173047</xdr:colOff>
      <xdr:row>440</xdr:row>
      <xdr:rowOff>946150</xdr:rowOff>
    </xdr:to>
    <xdr:pic>
      <xdr:nvPicPr>
        <xdr:cNvPr id="12931" name="2019-0118">
          <a:extLst>
            <a:ext uri="{FF2B5EF4-FFF2-40B4-BE49-F238E27FC236}">
              <a16:creationId xmlns:a16="http://schemas.microsoft.com/office/drawing/2014/main" id="{748D0392-FC4F-753D-03BC-8FA17A9DAC16}"/>
            </a:ext>
          </a:extLst>
        </xdr:cNvPr>
        <xdr:cNvPicPr>
          <a:picLocks/>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1151053" y="629589800"/>
          <a:ext cx="1117369" cy="920750"/>
        </a:xfrm>
        <a:prstGeom prst="rect">
          <a:avLst/>
        </a:prstGeom>
      </xdr:spPr>
    </xdr:pic>
    <xdr:clientData/>
  </xdr:twoCellAnchor>
  <xdr:twoCellAnchor>
    <xdr:from>
      <xdr:col>1</xdr:col>
      <xdr:colOff>53280</xdr:colOff>
      <xdr:row>443</xdr:row>
      <xdr:rowOff>25400</xdr:rowOff>
    </xdr:from>
    <xdr:to>
      <xdr:col>1</xdr:col>
      <xdr:colOff>1175444</xdr:colOff>
      <xdr:row>443</xdr:row>
      <xdr:rowOff>946150</xdr:rowOff>
    </xdr:to>
    <xdr:pic>
      <xdr:nvPicPr>
        <xdr:cNvPr id="12946" name="2020-0004">
          <a:extLst>
            <a:ext uri="{FF2B5EF4-FFF2-40B4-BE49-F238E27FC236}">
              <a16:creationId xmlns:a16="http://schemas.microsoft.com/office/drawing/2014/main" id="{4DCD24BE-46EB-AA0F-9F29-706B4032B40A}"/>
            </a:ext>
          </a:extLst>
        </xdr:cNvPr>
        <xdr:cNvPicPr>
          <a:picLocks/>
        </xdr:cNvPicPr>
      </xdr:nvPicPr>
      <xdr:blipFill>
        <a:blip xmlns:r="http://schemas.openxmlformats.org/officeDocument/2006/relationships" r:embed="rId271" cstate="print">
          <a:extLst>
            <a:ext uri="{28A0092B-C50C-407E-A947-70E740481C1C}">
              <a14:useLocalDpi xmlns:a14="http://schemas.microsoft.com/office/drawing/2010/main" val="0"/>
            </a:ext>
          </a:extLst>
        </a:blip>
        <a:stretch>
          <a:fillRect/>
        </a:stretch>
      </xdr:blipFill>
      <xdr:spPr>
        <a:xfrm>
          <a:off x="1148655" y="634447550"/>
          <a:ext cx="1122164" cy="920750"/>
        </a:xfrm>
        <a:prstGeom prst="rect">
          <a:avLst/>
        </a:prstGeom>
      </xdr:spPr>
    </xdr:pic>
    <xdr:clientData/>
  </xdr:twoCellAnchor>
  <xdr:twoCellAnchor>
    <xdr:from>
      <xdr:col>1</xdr:col>
      <xdr:colOff>98839</xdr:colOff>
      <xdr:row>444</xdr:row>
      <xdr:rowOff>25350</xdr:rowOff>
    </xdr:from>
    <xdr:to>
      <xdr:col>1</xdr:col>
      <xdr:colOff>1129887</xdr:colOff>
      <xdr:row>444</xdr:row>
      <xdr:rowOff>946100</xdr:rowOff>
    </xdr:to>
    <xdr:pic>
      <xdr:nvPicPr>
        <xdr:cNvPr id="12951" name="2020-0005">
          <a:extLst>
            <a:ext uri="{FF2B5EF4-FFF2-40B4-BE49-F238E27FC236}">
              <a16:creationId xmlns:a16="http://schemas.microsoft.com/office/drawing/2014/main" id="{C552A6F7-FFAA-0633-5DD8-6C66634F43C4}"/>
            </a:ext>
          </a:extLst>
        </xdr:cNvPr>
        <xdr:cNvPicPr>
          <a:picLocks/>
        </xdr:cNvPicPr>
      </xdr:nvPicPr>
      <xdr:blipFill>
        <a:blip xmlns:r="http://schemas.openxmlformats.org/officeDocument/2006/relationships" r:embed="rId272" cstate="print">
          <a:extLst>
            <a:ext uri="{28A0092B-C50C-407E-A947-70E740481C1C}">
              <a14:useLocalDpi xmlns:a14="http://schemas.microsoft.com/office/drawing/2010/main" val="0"/>
            </a:ext>
          </a:extLst>
        </a:blip>
        <a:stretch>
          <a:fillRect/>
        </a:stretch>
      </xdr:blipFill>
      <xdr:spPr>
        <a:xfrm>
          <a:off x="1194214" y="635419050"/>
          <a:ext cx="1031048" cy="920750"/>
        </a:xfrm>
        <a:prstGeom prst="rect">
          <a:avLst/>
        </a:prstGeom>
      </xdr:spPr>
    </xdr:pic>
    <xdr:clientData/>
  </xdr:twoCellAnchor>
  <xdr:twoCellAnchor>
    <xdr:from>
      <xdr:col>1</xdr:col>
      <xdr:colOff>25400</xdr:colOff>
      <xdr:row>448</xdr:row>
      <xdr:rowOff>551359</xdr:rowOff>
    </xdr:from>
    <xdr:to>
      <xdr:col>1</xdr:col>
      <xdr:colOff>1203325</xdr:colOff>
      <xdr:row>448</xdr:row>
      <xdr:rowOff>1067852</xdr:rowOff>
    </xdr:to>
    <xdr:pic>
      <xdr:nvPicPr>
        <xdr:cNvPr id="12967" name="2020-0017">
          <a:extLst>
            <a:ext uri="{FF2B5EF4-FFF2-40B4-BE49-F238E27FC236}">
              <a16:creationId xmlns:a16="http://schemas.microsoft.com/office/drawing/2014/main" id="{979AEF77-999C-F077-F9B0-6222CA2C0BE4}"/>
            </a:ext>
          </a:extLst>
        </xdr:cNvPr>
        <xdr:cNvPicPr>
          <a:picLocks/>
        </xdr:cNvPicPr>
      </xdr:nvPicPr>
      <xdr:blipFill>
        <a:blip xmlns:r="http://schemas.openxmlformats.org/officeDocument/2006/relationships" r:embed="rId273" cstate="print">
          <a:extLst>
            <a:ext uri="{28A0092B-C50C-407E-A947-70E740481C1C}">
              <a14:useLocalDpi xmlns:a14="http://schemas.microsoft.com/office/drawing/2010/main" val="0"/>
            </a:ext>
          </a:extLst>
        </a:blip>
        <a:stretch>
          <a:fillRect/>
        </a:stretch>
      </xdr:blipFill>
      <xdr:spPr>
        <a:xfrm>
          <a:off x="1120775" y="641774359"/>
          <a:ext cx="1177925" cy="516493"/>
        </a:xfrm>
        <a:prstGeom prst="rect">
          <a:avLst/>
        </a:prstGeom>
      </xdr:spPr>
    </xdr:pic>
    <xdr:clientData/>
  </xdr:twoCellAnchor>
  <xdr:twoCellAnchor>
    <xdr:from>
      <xdr:col>1</xdr:col>
      <xdr:colOff>25400</xdr:colOff>
      <xdr:row>450</xdr:row>
      <xdr:rowOff>287040</xdr:rowOff>
    </xdr:from>
    <xdr:to>
      <xdr:col>1</xdr:col>
      <xdr:colOff>1203325</xdr:colOff>
      <xdr:row>450</xdr:row>
      <xdr:rowOff>684470</xdr:rowOff>
    </xdr:to>
    <xdr:pic>
      <xdr:nvPicPr>
        <xdr:cNvPr id="12973" name="2020-0019">
          <a:extLst>
            <a:ext uri="{FF2B5EF4-FFF2-40B4-BE49-F238E27FC236}">
              <a16:creationId xmlns:a16="http://schemas.microsoft.com/office/drawing/2014/main" id="{3167DD57-FC80-7034-A023-B9BC5EEE5A5F}"/>
            </a:ext>
          </a:extLst>
        </xdr:cNvPr>
        <xdr:cNvPicPr>
          <a:picLocks/>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1120775" y="644100840"/>
          <a:ext cx="1177925" cy="397430"/>
        </a:xfrm>
        <a:prstGeom prst="rect">
          <a:avLst/>
        </a:prstGeom>
      </xdr:spPr>
    </xdr:pic>
    <xdr:clientData/>
  </xdr:twoCellAnchor>
  <xdr:twoCellAnchor>
    <xdr:from>
      <xdr:col>1</xdr:col>
      <xdr:colOff>354053</xdr:colOff>
      <xdr:row>454</xdr:row>
      <xdr:rowOff>25400</xdr:rowOff>
    </xdr:from>
    <xdr:to>
      <xdr:col>1</xdr:col>
      <xdr:colOff>874672</xdr:colOff>
      <xdr:row>454</xdr:row>
      <xdr:rowOff>946150</xdr:rowOff>
    </xdr:to>
    <xdr:pic>
      <xdr:nvPicPr>
        <xdr:cNvPr id="12989" name="2020-0026">
          <a:extLst>
            <a:ext uri="{FF2B5EF4-FFF2-40B4-BE49-F238E27FC236}">
              <a16:creationId xmlns:a16="http://schemas.microsoft.com/office/drawing/2014/main" id="{EF079914-E9F8-A440-7C59-4622029995D0}"/>
            </a:ext>
          </a:extLst>
        </xdr:cNvPr>
        <xdr:cNvPicPr>
          <a:picLocks/>
        </xdr:cNvPicPr>
      </xdr:nvPicPr>
      <xdr:blipFill>
        <a:blip xmlns:r="http://schemas.openxmlformats.org/officeDocument/2006/relationships" r:embed="rId275" cstate="print">
          <a:extLst>
            <a:ext uri="{28A0092B-C50C-407E-A947-70E740481C1C}">
              <a14:useLocalDpi xmlns:a14="http://schemas.microsoft.com/office/drawing/2010/main" val="0"/>
            </a:ext>
          </a:extLst>
        </a:blip>
        <a:stretch>
          <a:fillRect/>
        </a:stretch>
      </xdr:blipFill>
      <xdr:spPr>
        <a:xfrm>
          <a:off x="1449428" y="649668500"/>
          <a:ext cx="520619" cy="920750"/>
        </a:xfrm>
        <a:prstGeom prst="rect">
          <a:avLst/>
        </a:prstGeom>
      </xdr:spPr>
    </xdr:pic>
    <xdr:clientData/>
  </xdr:twoCellAnchor>
  <xdr:twoCellAnchor>
    <xdr:from>
      <xdr:col>1</xdr:col>
      <xdr:colOff>422197</xdr:colOff>
      <xdr:row>455</xdr:row>
      <xdr:rowOff>25400</xdr:rowOff>
    </xdr:from>
    <xdr:to>
      <xdr:col>1</xdr:col>
      <xdr:colOff>806528</xdr:colOff>
      <xdr:row>455</xdr:row>
      <xdr:rowOff>946150</xdr:rowOff>
    </xdr:to>
    <xdr:pic>
      <xdr:nvPicPr>
        <xdr:cNvPr id="13889" name="2020-0027">
          <a:extLst>
            <a:ext uri="{FF2B5EF4-FFF2-40B4-BE49-F238E27FC236}">
              <a16:creationId xmlns:a16="http://schemas.microsoft.com/office/drawing/2014/main" id="{E098A227-478D-8A4A-C8B1-763E844E0C86}"/>
            </a:ext>
          </a:extLst>
        </xdr:cNvPr>
        <xdr:cNvPicPr>
          <a:picLocks/>
        </xdr:cNvPicPr>
      </xdr:nvPicPr>
      <xdr:blipFill>
        <a:blip xmlns:r="http://schemas.openxmlformats.org/officeDocument/2006/relationships" r:embed="rId276" cstate="print">
          <a:extLst>
            <a:ext uri="{28A0092B-C50C-407E-A947-70E740481C1C}">
              <a14:useLocalDpi xmlns:a14="http://schemas.microsoft.com/office/drawing/2010/main" val="0"/>
            </a:ext>
          </a:extLst>
        </a:blip>
        <a:stretch>
          <a:fillRect/>
        </a:stretch>
      </xdr:blipFill>
      <xdr:spPr>
        <a:xfrm>
          <a:off x="1517572" y="650640050"/>
          <a:ext cx="384331" cy="920750"/>
        </a:xfrm>
        <a:prstGeom prst="rect">
          <a:avLst/>
        </a:prstGeom>
      </xdr:spPr>
    </xdr:pic>
    <xdr:clientData/>
  </xdr:twoCellAnchor>
  <xdr:twoCellAnchor>
    <xdr:from>
      <xdr:col>1</xdr:col>
      <xdr:colOff>25400</xdr:colOff>
      <xdr:row>466</xdr:row>
      <xdr:rowOff>151656</xdr:rowOff>
    </xdr:from>
    <xdr:to>
      <xdr:col>1</xdr:col>
      <xdr:colOff>1203325</xdr:colOff>
      <xdr:row>466</xdr:row>
      <xdr:rowOff>819911</xdr:rowOff>
    </xdr:to>
    <xdr:pic>
      <xdr:nvPicPr>
        <xdr:cNvPr id="13901" name="2021-0001">
          <a:extLst>
            <a:ext uri="{FF2B5EF4-FFF2-40B4-BE49-F238E27FC236}">
              <a16:creationId xmlns:a16="http://schemas.microsoft.com/office/drawing/2014/main" id="{027843CF-EAE7-43BE-189B-77EC6FA3FD41}"/>
            </a:ext>
          </a:extLst>
        </xdr:cNvPr>
        <xdr:cNvPicPr>
          <a:picLocks/>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1120775" y="663396456"/>
          <a:ext cx="1177925" cy="668255"/>
        </a:xfrm>
        <a:prstGeom prst="rect">
          <a:avLst/>
        </a:prstGeom>
      </xdr:spPr>
    </xdr:pic>
    <xdr:clientData/>
  </xdr:twoCellAnchor>
  <xdr:twoCellAnchor>
    <xdr:from>
      <xdr:col>1</xdr:col>
      <xdr:colOff>25400</xdr:colOff>
      <xdr:row>492</xdr:row>
      <xdr:rowOff>234156</xdr:rowOff>
    </xdr:from>
    <xdr:to>
      <xdr:col>1</xdr:col>
      <xdr:colOff>1203325</xdr:colOff>
      <xdr:row>492</xdr:row>
      <xdr:rowOff>899368</xdr:rowOff>
    </xdr:to>
    <xdr:pic>
      <xdr:nvPicPr>
        <xdr:cNvPr id="13905" name="2021-0033">
          <a:extLst>
            <a:ext uri="{FF2B5EF4-FFF2-40B4-BE49-F238E27FC236}">
              <a16:creationId xmlns:a16="http://schemas.microsoft.com/office/drawing/2014/main" id="{5AFF1917-E608-87EA-E5F1-0AE03AD7E887}"/>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693597006"/>
          <a:ext cx="1177925" cy="665212"/>
        </a:xfrm>
        <a:prstGeom prst="rect">
          <a:avLst/>
        </a:prstGeom>
      </xdr:spPr>
    </xdr:pic>
    <xdr:clientData/>
  </xdr:twoCellAnchor>
  <xdr:twoCellAnchor>
    <xdr:from>
      <xdr:col>1</xdr:col>
      <xdr:colOff>25400</xdr:colOff>
      <xdr:row>493</xdr:row>
      <xdr:rowOff>153194</xdr:rowOff>
    </xdr:from>
    <xdr:to>
      <xdr:col>1</xdr:col>
      <xdr:colOff>1203325</xdr:colOff>
      <xdr:row>493</xdr:row>
      <xdr:rowOff>818406</xdr:rowOff>
    </xdr:to>
    <xdr:pic>
      <xdr:nvPicPr>
        <xdr:cNvPr id="13909" name="2021-0034">
          <a:extLst>
            <a:ext uri="{FF2B5EF4-FFF2-40B4-BE49-F238E27FC236}">
              <a16:creationId xmlns:a16="http://schemas.microsoft.com/office/drawing/2014/main" id="{E36E2D26-375A-F95E-E1FB-0E5D48DD420D}"/>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694649519"/>
          <a:ext cx="1177925" cy="665212"/>
        </a:xfrm>
        <a:prstGeom prst="rect">
          <a:avLst/>
        </a:prstGeom>
      </xdr:spPr>
    </xdr:pic>
    <xdr:clientData/>
  </xdr:twoCellAnchor>
  <xdr:twoCellAnchor>
    <xdr:from>
      <xdr:col>1</xdr:col>
      <xdr:colOff>25400</xdr:colOff>
      <xdr:row>494</xdr:row>
      <xdr:rowOff>153194</xdr:rowOff>
    </xdr:from>
    <xdr:to>
      <xdr:col>1</xdr:col>
      <xdr:colOff>1203325</xdr:colOff>
      <xdr:row>494</xdr:row>
      <xdr:rowOff>818406</xdr:rowOff>
    </xdr:to>
    <xdr:pic>
      <xdr:nvPicPr>
        <xdr:cNvPr id="13913" name="2021-0035">
          <a:extLst>
            <a:ext uri="{FF2B5EF4-FFF2-40B4-BE49-F238E27FC236}">
              <a16:creationId xmlns:a16="http://schemas.microsoft.com/office/drawing/2014/main" id="{B363FBC4-0E2E-9079-8025-7D212EFA7AF9}"/>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695621069"/>
          <a:ext cx="1177925" cy="665212"/>
        </a:xfrm>
        <a:prstGeom prst="rect">
          <a:avLst/>
        </a:prstGeom>
      </xdr:spPr>
    </xdr:pic>
    <xdr:clientData/>
  </xdr:twoCellAnchor>
  <xdr:twoCellAnchor>
    <xdr:from>
      <xdr:col>1</xdr:col>
      <xdr:colOff>25400</xdr:colOff>
      <xdr:row>495</xdr:row>
      <xdr:rowOff>153194</xdr:rowOff>
    </xdr:from>
    <xdr:to>
      <xdr:col>1</xdr:col>
      <xdr:colOff>1203325</xdr:colOff>
      <xdr:row>495</xdr:row>
      <xdr:rowOff>818406</xdr:rowOff>
    </xdr:to>
    <xdr:pic>
      <xdr:nvPicPr>
        <xdr:cNvPr id="13917" name="2021-0036">
          <a:extLst>
            <a:ext uri="{FF2B5EF4-FFF2-40B4-BE49-F238E27FC236}">
              <a16:creationId xmlns:a16="http://schemas.microsoft.com/office/drawing/2014/main" id="{BC415572-40C5-C3C5-8CC7-27B637A29ED9}"/>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696592619"/>
          <a:ext cx="1177925" cy="665212"/>
        </a:xfrm>
        <a:prstGeom prst="rect">
          <a:avLst/>
        </a:prstGeom>
      </xdr:spPr>
    </xdr:pic>
    <xdr:clientData/>
  </xdr:twoCellAnchor>
  <xdr:twoCellAnchor>
    <xdr:from>
      <xdr:col>1</xdr:col>
      <xdr:colOff>25400</xdr:colOff>
      <xdr:row>496</xdr:row>
      <xdr:rowOff>153194</xdr:rowOff>
    </xdr:from>
    <xdr:to>
      <xdr:col>1</xdr:col>
      <xdr:colOff>1203325</xdr:colOff>
      <xdr:row>496</xdr:row>
      <xdr:rowOff>818406</xdr:rowOff>
    </xdr:to>
    <xdr:pic>
      <xdr:nvPicPr>
        <xdr:cNvPr id="13921" name="2021-0037">
          <a:extLst>
            <a:ext uri="{FF2B5EF4-FFF2-40B4-BE49-F238E27FC236}">
              <a16:creationId xmlns:a16="http://schemas.microsoft.com/office/drawing/2014/main" id="{C5A9E900-7A18-BCB3-F400-FB3669DBC6AD}"/>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697564169"/>
          <a:ext cx="1177925" cy="665212"/>
        </a:xfrm>
        <a:prstGeom prst="rect">
          <a:avLst/>
        </a:prstGeom>
      </xdr:spPr>
    </xdr:pic>
    <xdr:clientData/>
  </xdr:twoCellAnchor>
  <xdr:twoCellAnchor>
    <xdr:from>
      <xdr:col>1</xdr:col>
      <xdr:colOff>25400</xdr:colOff>
      <xdr:row>497</xdr:row>
      <xdr:rowOff>153243</xdr:rowOff>
    </xdr:from>
    <xdr:to>
      <xdr:col>1</xdr:col>
      <xdr:colOff>1203325</xdr:colOff>
      <xdr:row>497</xdr:row>
      <xdr:rowOff>818455</xdr:rowOff>
    </xdr:to>
    <xdr:pic>
      <xdr:nvPicPr>
        <xdr:cNvPr id="13925" name="2021-0038">
          <a:extLst>
            <a:ext uri="{FF2B5EF4-FFF2-40B4-BE49-F238E27FC236}">
              <a16:creationId xmlns:a16="http://schemas.microsoft.com/office/drawing/2014/main" id="{7DB9A048-9705-F2F3-980D-E8E58665D770}"/>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698535768"/>
          <a:ext cx="1177925" cy="665212"/>
        </a:xfrm>
        <a:prstGeom prst="rect">
          <a:avLst/>
        </a:prstGeom>
      </xdr:spPr>
    </xdr:pic>
    <xdr:clientData/>
  </xdr:twoCellAnchor>
  <xdr:twoCellAnchor>
    <xdr:from>
      <xdr:col>1</xdr:col>
      <xdr:colOff>25400</xdr:colOff>
      <xdr:row>498</xdr:row>
      <xdr:rowOff>153194</xdr:rowOff>
    </xdr:from>
    <xdr:to>
      <xdr:col>1</xdr:col>
      <xdr:colOff>1203325</xdr:colOff>
      <xdr:row>498</xdr:row>
      <xdr:rowOff>818406</xdr:rowOff>
    </xdr:to>
    <xdr:pic>
      <xdr:nvPicPr>
        <xdr:cNvPr id="13929" name="2021-0039">
          <a:extLst>
            <a:ext uri="{FF2B5EF4-FFF2-40B4-BE49-F238E27FC236}">
              <a16:creationId xmlns:a16="http://schemas.microsoft.com/office/drawing/2014/main" id="{9ED1BD64-A6A5-1771-1406-909643F022FB}"/>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699507269"/>
          <a:ext cx="1177925" cy="665212"/>
        </a:xfrm>
        <a:prstGeom prst="rect">
          <a:avLst/>
        </a:prstGeom>
      </xdr:spPr>
    </xdr:pic>
    <xdr:clientData/>
  </xdr:twoCellAnchor>
  <xdr:twoCellAnchor>
    <xdr:from>
      <xdr:col>1</xdr:col>
      <xdr:colOff>25400</xdr:colOff>
      <xdr:row>499</xdr:row>
      <xdr:rowOff>153243</xdr:rowOff>
    </xdr:from>
    <xdr:to>
      <xdr:col>1</xdr:col>
      <xdr:colOff>1203325</xdr:colOff>
      <xdr:row>499</xdr:row>
      <xdr:rowOff>818455</xdr:rowOff>
    </xdr:to>
    <xdr:pic>
      <xdr:nvPicPr>
        <xdr:cNvPr id="13933" name="2021-0040">
          <a:extLst>
            <a:ext uri="{FF2B5EF4-FFF2-40B4-BE49-F238E27FC236}">
              <a16:creationId xmlns:a16="http://schemas.microsoft.com/office/drawing/2014/main" id="{96E5AF84-6DDF-8B17-1347-A036279CA2FB}"/>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700478868"/>
          <a:ext cx="1177925" cy="665212"/>
        </a:xfrm>
        <a:prstGeom prst="rect">
          <a:avLst/>
        </a:prstGeom>
      </xdr:spPr>
    </xdr:pic>
    <xdr:clientData/>
  </xdr:twoCellAnchor>
  <xdr:twoCellAnchor>
    <xdr:from>
      <xdr:col>1</xdr:col>
      <xdr:colOff>25400</xdr:colOff>
      <xdr:row>500</xdr:row>
      <xdr:rowOff>153194</xdr:rowOff>
    </xdr:from>
    <xdr:to>
      <xdr:col>1</xdr:col>
      <xdr:colOff>1203325</xdr:colOff>
      <xdr:row>500</xdr:row>
      <xdr:rowOff>818406</xdr:rowOff>
    </xdr:to>
    <xdr:pic>
      <xdr:nvPicPr>
        <xdr:cNvPr id="13937" name="2021-0041">
          <a:extLst>
            <a:ext uri="{FF2B5EF4-FFF2-40B4-BE49-F238E27FC236}">
              <a16:creationId xmlns:a16="http://schemas.microsoft.com/office/drawing/2014/main" id="{61F40CF2-12A4-0F67-12B3-C8400BA2789E}"/>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701450369"/>
          <a:ext cx="1177925" cy="665212"/>
        </a:xfrm>
        <a:prstGeom prst="rect">
          <a:avLst/>
        </a:prstGeom>
      </xdr:spPr>
    </xdr:pic>
    <xdr:clientData/>
  </xdr:twoCellAnchor>
  <xdr:twoCellAnchor>
    <xdr:from>
      <xdr:col>1</xdr:col>
      <xdr:colOff>25400</xdr:colOff>
      <xdr:row>501</xdr:row>
      <xdr:rowOff>153144</xdr:rowOff>
    </xdr:from>
    <xdr:to>
      <xdr:col>1</xdr:col>
      <xdr:colOff>1203325</xdr:colOff>
      <xdr:row>501</xdr:row>
      <xdr:rowOff>818356</xdr:rowOff>
    </xdr:to>
    <xdr:pic>
      <xdr:nvPicPr>
        <xdr:cNvPr id="13941" name="2021-0042">
          <a:extLst>
            <a:ext uri="{FF2B5EF4-FFF2-40B4-BE49-F238E27FC236}">
              <a16:creationId xmlns:a16="http://schemas.microsoft.com/office/drawing/2014/main" id="{99A257A5-CE2C-8BBC-268B-BC7464ACB677}"/>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702421869"/>
          <a:ext cx="1177925" cy="665212"/>
        </a:xfrm>
        <a:prstGeom prst="rect">
          <a:avLst/>
        </a:prstGeom>
      </xdr:spPr>
    </xdr:pic>
    <xdr:clientData/>
  </xdr:twoCellAnchor>
  <xdr:twoCellAnchor>
    <xdr:from>
      <xdr:col>1</xdr:col>
      <xdr:colOff>25400</xdr:colOff>
      <xdr:row>502</xdr:row>
      <xdr:rowOff>153194</xdr:rowOff>
    </xdr:from>
    <xdr:to>
      <xdr:col>1</xdr:col>
      <xdr:colOff>1203325</xdr:colOff>
      <xdr:row>502</xdr:row>
      <xdr:rowOff>818406</xdr:rowOff>
    </xdr:to>
    <xdr:pic>
      <xdr:nvPicPr>
        <xdr:cNvPr id="13945" name="2021-0043">
          <a:extLst>
            <a:ext uri="{FF2B5EF4-FFF2-40B4-BE49-F238E27FC236}">
              <a16:creationId xmlns:a16="http://schemas.microsoft.com/office/drawing/2014/main" id="{4E4BA1EE-3B36-D93F-65D9-BED03DC38F37}"/>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703393469"/>
          <a:ext cx="1177925" cy="665212"/>
        </a:xfrm>
        <a:prstGeom prst="rect">
          <a:avLst/>
        </a:prstGeom>
      </xdr:spPr>
    </xdr:pic>
    <xdr:clientData/>
  </xdr:twoCellAnchor>
  <xdr:twoCellAnchor>
    <xdr:from>
      <xdr:col>1</xdr:col>
      <xdr:colOff>25400</xdr:colOff>
      <xdr:row>503</xdr:row>
      <xdr:rowOff>153144</xdr:rowOff>
    </xdr:from>
    <xdr:to>
      <xdr:col>1</xdr:col>
      <xdr:colOff>1203325</xdr:colOff>
      <xdr:row>503</xdr:row>
      <xdr:rowOff>818356</xdr:rowOff>
    </xdr:to>
    <xdr:pic>
      <xdr:nvPicPr>
        <xdr:cNvPr id="13949" name="2021-0044">
          <a:extLst>
            <a:ext uri="{FF2B5EF4-FFF2-40B4-BE49-F238E27FC236}">
              <a16:creationId xmlns:a16="http://schemas.microsoft.com/office/drawing/2014/main" id="{B1D530B2-B6A2-0AA7-A635-5A5EE11885B6}"/>
            </a:ext>
          </a:extLst>
        </xdr:cNvPr>
        <xdr:cNvPicPr>
          <a:picLocks/>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1120775" y="704364969"/>
          <a:ext cx="1177925" cy="665212"/>
        </a:xfrm>
        <a:prstGeom prst="rect">
          <a:avLst/>
        </a:prstGeom>
      </xdr:spPr>
    </xdr:pic>
    <xdr:clientData/>
  </xdr:twoCellAnchor>
  <xdr:twoCellAnchor>
    <xdr:from>
      <xdr:col>1</xdr:col>
      <xdr:colOff>188377</xdr:colOff>
      <xdr:row>508</xdr:row>
      <xdr:rowOff>25350</xdr:rowOff>
    </xdr:from>
    <xdr:to>
      <xdr:col>1</xdr:col>
      <xdr:colOff>1040348</xdr:colOff>
      <xdr:row>508</xdr:row>
      <xdr:rowOff>946100</xdr:rowOff>
    </xdr:to>
    <xdr:pic>
      <xdr:nvPicPr>
        <xdr:cNvPr id="13953" name="2022-0004">
          <a:extLst>
            <a:ext uri="{FF2B5EF4-FFF2-40B4-BE49-F238E27FC236}">
              <a16:creationId xmlns:a16="http://schemas.microsoft.com/office/drawing/2014/main" id="{9C4D383C-564A-E7AC-DFE2-8EC309103390}"/>
            </a:ext>
          </a:extLst>
        </xdr:cNvPr>
        <xdr:cNvPicPr>
          <a:picLocks/>
        </xdr:cNvPicPr>
      </xdr:nvPicPr>
      <xdr:blipFill>
        <a:blip xmlns:r="http://schemas.openxmlformats.org/officeDocument/2006/relationships" r:embed="rId279" cstate="print">
          <a:extLst>
            <a:ext uri="{28A0092B-C50C-407E-A947-70E740481C1C}">
              <a14:useLocalDpi xmlns:a14="http://schemas.microsoft.com/office/drawing/2010/main" val="0"/>
            </a:ext>
          </a:extLst>
        </a:blip>
        <a:stretch>
          <a:fillRect/>
        </a:stretch>
      </xdr:blipFill>
      <xdr:spPr>
        <a:xfrm>
          <a:off x="1283752" y="710066475"/>
          <a:ext cx="851971" cy="920750"/>
        </a:xfrm>
        <a:prstGeom prst="rect">
          <a:avLst/>
        </a:prstGeom>
      </xdr:spPr>
    </xdr:pic>
    <xdr:clientData/>
  </xdr:twoCellAnchor>
  <xdr:twoCellAnchor>
    <xdr:from>
      <xdr:col>1</xdr:col>
      <xdr:colOff>25400</xdr:colOff>
      <xdr:row>511</xdr:row>
      <xdr:rowOff>263227</xdr:rowOff>
    </xdr:from>
    <xdr:to>
      <xdr:col>1</xdr:col>
      <xdr:colOff>1203325</xdr:colOff>
      <xdr:row>511</xdr:row>
      <xdr:rowOff>708400</xdr:rowOff>
    </xdr:to>
    <xdr:pic>
      <xdr:nvPicPr>
        <xdr:cNvPr id="13957" name="2022-0010">
          <a:extLst>
            <a:ext uri="{FF2B5EF4-FFF2-40B4-BE49-F238E27FC236}">
              <a16:creationId xmlns:a16="http://schemas.microsoft.com/office/drawing/2014/main" id="{25FB2270-4963-FB80-FA74-BFCA6F1826B1}"/>
            </a:ext>
          </a:extLst>
        </xdr:cNvPr>
        <xdr:cNvPicPr>
          <a:picLocks/>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a:off x="1120775" y="716133652"/>
          <a:ext cx="1177925" cy="445173"/>
        </a:xfrm>
        <a:prstGeom prst="rect">
          <a:avLst/>
        </a:prstGeom>
      </xdr:spPr>
    </xdr:pic>
    <xdr:clientData/>
  </xdr:twoCellAnchor>
  <xdr:twoCellAnchor>
    <xdr:from>
      <xdr:col>1</xdr:col>
      <xdr:colOff>25400</xdr:colOff>
      <xdr:row>512</xdr:row>
      <xdr:rowOff>261441</xdr:rowOff>
    </xdr:from>
    <xdr:to>
      <xdr:col>1</xdr:col>
      <xdr:colOff>1203325</xdr:colOff>
      <xdr:row>512</xdr:row>
      <xdr:rowOff>710065</xdr:rowOff>
    </xdr:to>
    <xdr:pic>
      <xdr:nvPicPr>
        <xdr:cNvPr id="13961" name="2022-0011">
          <a:extLst>
            <a:ext uri="{FF2B5EF4-FFF2-40B4-BE49-F238E27FC236}">
              <a16:creationId xmlns:a16="http://schemas.microsoft.com/office/drawing/2014/main" id="{5F25D2C5-83FE-DCC1-40F5-456741203C20}"/>
            </a:ext>
          </a:extLst>
        </xdr:cNvPr>
        <xdr:cNvPicPr>
          <a:picLocks/>
        </xdr:cNvPicPr>
      </xdr:nvPicPr>
      <xdr:blipFill>
        <a:blip xmlns:r="http://schemas.openxmlformats.org/officeDocument/2006/relationships" r:embed="rId281" cstate="print">
          <a:extLst>
            <a:ext uri="{28A0092B-C50C-407E-A947-70E740481C1C}">
              <a14:useLocalDpi xmlns:a14="http://schemas.microsoft.com/office/drawing/2010/main" val="0"/>
            </a:ext>
          </a:extLst>
        </a:blip>
        <a:stretch>
          <a:fillRect/>
        </a:stretch>
      </xdr:blipFill>
      <xdr:spPr>
        <a:xfrm>
          <a:off x="1120775" y="717103416"/>
          <a:ext cx="1177925" cy="448624"/>
        </a:xfrm>
        <a:prstGeom prst="rect">
          <a:avLst/>
        </a:prstGeom>
      </xdr:spPr>
    </xdr:pic>
    <xdr:clientData/>
  </xdr:twoCellAnchor>
  <xdr:twoCellAnchor>
    <xdr:from>
      <xdr:col>1</xdr:col>
      <xdr:colOff>282119</xdr:colOff>
      <xdr:row>517</xdr:row>
      <xdr:rowOff>25400</xdr:rowOff>
    </xdr:from>
    <xdr:to>
      <xdr:col>1</xdr:col>
      <xdr:colOff>946606</xdr:colOff>
      <xdr:row>517</xdr:row>
      <xdr:rowOff>946150</xdr:rowOff>
    </xdr:to>
    <xdr:pic>
      <xdr:nvPicPr>
        <xdr:cNvPr id="13965" name="2022-0016">
          <a:extLst>
            <a:ext uri="{FF2B5EF4-FFF2-40B4-BE49-F238E27FC236}">
              <a16:creationId xmlns:a16="http://schemas.microsoft.com/office/drawing/2014/main" id="{F73BF9B2-CA71-6A9B-F1B8-C47A9265023D}"/>
            </a:ext>
          </a:extLst>
        </xdr:cNvPr>
        <xdr:cNvPicPr>
          <a:picLocks/>
        </xdr:cNvPicPr>
      </xdr:nvPicPr>
      <xdr:blipFill>
        <a:blip xmlns:r="http://schemas.openxmlformats.org/officeDocument/2006/relationships" r:embed="rId282" cstate="print">
          <a:extLst>
            <a:ext uri="{28A0092B-C50C-407E-A947-70E740481C1C}">
              <a14:useLocalDpi xmlns:a14="http://schemas.microsoft.com/office/drawing/2010/main" val="0"/>
            </a:ext>
          </a:extLst>
        </a:blip>
        <a:stretch>
          <a:fillRect/>
        </a:stretch>
      </xdr:blipFill>
      <xdr:spPr>
        <a:xfrm>
          <a:off x="1377494" y="721725125"/>
          <a:ext cx="664487" cy="920750"/>
        </a:xfrm>
        <a:prstGeom prst="rect">
          <a:avLst/>
        </a:prstGeom>
      </xdr:spPr>
    </xdr:pic>
    <xdr:clientData/>
  </xdr:twoCellAnchor>
  <xdr:twoCellAnchor>
    <xdr:from>
      <xdr:col>1</xdr:col>
      <xdr:colOff>25400</xdr:colOff>
      <xdr:row>518</xdr:row>
      <xdr:rowOff>431254</xdr:rowOff>
    </xdr:from>
    <xdr:to>
      <xdr:col>1</xdr:col>
      <xdr:colOff>1203325</xdr:colOff>
      <xdr:row>518</xdr:row>
      <xdr:rowOff>540299</xdr:rowOff>
    </xdr:to>
    <xdr:pic>
      <xdr:nvPicPr>
        <xdr:cNvPr id="13969" name="2022-0017">
          <a:extLst>
            <a:ext uri="{FF2B5EF4-FFF2-40B4-BE49-F238E27FC236}">
              <a16:creationId xmlns:a16="http://schemas.microsoft.com/office/drawing/2014/main" id="{AE838703-6B47-7BDD-C614-6BB49DDE0323}"/>
            </a:ext>
          </a:extLst>
        </xdr:cNvPr>
        <xdr:cNvPicPr>
          <a:picLocks/>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1120775" y="723102529"/>
          <a:ext cx="1177925" cy="109045"/>
        </a:xfrm>
        <a:prstGeom prst="rect">
          <a:avLst/>
        </a:prstGeom>
      </xdr:spPr>
    </xdr:pic>
    <xdr:clientData/>
  </xdr:twoCellAnchor>
  <xdr:twoCellAnchor>
    <xdr:from>
      <xdr:col>1</xdr:col>
      <xdr:colOff>355401</xdr:colOff>
      <xdr:row>542</xdr:row>
      <xdr:rowOff>25450</xdr:rowOff>
    </xdr:from>
    <xdr:to>
      <xdr:col>1</xdr:col>
      <xdr:colOff>873323</xdr:colOff>
      <xdr:row>542</xdr:row>
      <xdr:rowOff>946200</xdr:rowOff>
    </xdr:to>
    <xdr:pic>
      <xdr:nvPicPr>
        <xdr:cNvPr id="13973" name="2022-0042">
          <a:extLst>
            <a:ext uri="{FF2B5EF4-FFF2-40B4-BE49-F238E27FC236}">
              <a16:creationId xmlns:a16="http://schemas.microsoft.com/office/drawing/2014/main" id="{8BF49045-45D7-3FD9-0A3E-1A6744A48D46}"/>
            </a:ext>
          </a:extLst>
        </xdr:cNvPr>
        <xdr:cNvPicPr>
          <a:picLocks/>
        </xdr:cNvPicPr>
      </xdr:nvPicPr>
      <xdr:blipFill>
        <a:blip xmlns:r="http://schemas.openxmlformats.org/officeDocument/2006/relationships" r:embed="rId284" cstate="print">
          <a:extLst>
            <a:ext uri="{28A0092B-C50C-407E-A947-70E740481C1C}">
              <a14:useLocalDpi xmlns:a14="http://schemas.microsoft.com/office/drawing/2010/main" val="0"/>
            </a:ext>
          </a:extLst>
        </a:blip>
        <a:stretch>
          <a:fillRect/>
        </a:stretch>
      </xdr:blipFill>
      <xdr:spPr>
        <a:xfrm>
          <a:off x="1450776" y="747471250"/>
          <a:ext cx="517922" cy="920750"/>
        </a:xfrm>
        <a:prstGeom prst="rect">
          <a:avLst/>
        </a:prstGeom>
      </xdr:spPr>
    </xdr:pic>
    <xdr:clientData/>
  </xdr:twoCellAnchor>
  <xdr:twoCellAnchor>
    <xdr:from>
      <xdr:col>1</xdr:col>
      <xdr:colOff>25400</xdr:colOff>
      <xdr:row>557</xdr:row>
      <xdr:rowOff>141833</xdr:rowOff>
    </xdr:from>
    <xdr:to>
      <xdr:col>1</xdr:col>
      <xdr:colOff>1203325</xdr:colOff>
      <xdr:row>557</xdr:row>
      <xdr:rowOff>829723</xdr:rowOff>
    </xdr:to>
    <xdr:pic>
      <xdr:nvPicPr>
        <xdr:cNvPr id="13981" name="2023-0013">
          <a:extLst>
            <a:ext uri="{FF2B5EF4-FFF2-40B4-BE49-F238E27FC236}">
              <a16:creationId xmlns:a16="http://schemas.microsoft.com/office/drawing/2014/main" id="{02402D14-8F86-3C8E-8A20-72CA5F6D5BBC}"/>
            </a:ext>
          </a:extLst>
        </xdr:cNvPr>
        <xdr:cNvPicPr>
          <a:picLocks/>
        </xdr:cNvPicPr>
      </xdr:nvPicPr>
      <xdr:blipFill>
        <a:blip xmlns:r="http://schemas.openxmlformats.org/officeDocument/2006/relationships" r:embed="rId285" cstate="print">
          <a:extLst>
            <a:ext uri="{28A0092B-C50C-407E-A947-70E740481C1C}">
              <a14:useLocalDpi xmlns:a14="http://schemas.microsoft.com/office/drawing/2010/main" val="0"/>
            </a:ext>
          </a:extLst>
        </a:blip>
        <a:stretch>
          <a:fillRect/>
        </a:stretch>
      </xdr:blipFill>
      <xdr:spPr>
        <a:xfrm>
          <a:off x="1120775" y="770904833"/>
          <a:ext cx="1177925" cy="687890"/>
        </a:xfrm>
        <a:prstGeom prst="rect">
          <a:avLst/>
        </a:prstGeom>
      </xdr:spPr>
    </xdr:pic>
    <xdr:clientData/>
  </xdr:twoCellAnchor>
  <xdr:twoCellAnchor>
    <xdr:from>
      <xdr:col>1</xdr:col>
      <xdr:colOff>25400</xdr:colOff>
      <xdr:row>559</xdr:row>
      <xdr:rowOff>249684</xdr:rowOff>
    </xdr:from>
    <xdr:to>
      <xdr:col>1</xdr:col>
      <xdr:colOff>1203325</xdr:colOff>
      <xdr:row>559</xdr:row>
      <xdr:rowOff>721851</xdr:rowOff>
    </xdr:to>
    <xdr:pic>
      <xdr:nvPicPr>
        <xdr:cNvPr id="13985" name="2023-0015">
          <a:extLst>
            <a:ext uri="{FF2B5EF4-FFF2-40B4-BE49-F238E27FC236}">
              <a16:creationId xmlns:a16="http://schemas.microsoft.com/office/drawing/2014/main" id="{C7E21A0C-C4C7-1DCB-22F8-F9FFE51B8355}"/>
            </a:ext>
          </a:extLst>
        </xdr:cNvPr>
        <xdr:cNvPicPr>
          <a:picLocks/>
        </xdr:cNvPicPr>
      </xdr:nvPicPr>
      <xdr:blipFill>
        <a:blip xmlns:r="http://schemas.openxmlformats.org/officeDocument/2006/relationships" r:embed="rId286" cstate="print">
          <a:extLst>
            <a:ext uri="{28A0092B-C50C-407E-A947-70E740481C1C}">
              <a14:useLocalDpi xmlns:a14="http://schemas.microsoft.com/office/drawing/2010/main" val="0"/>
            </a:ext>
          </a:extLst>
        </a:blip>
        <a:stretch>
          <a:fillRect/>
        </a:stretch>
      </xdr:blipFill>
      <xdr:spPr>
        <a:xfrm>
          <a:off x="1120775" y="772955784"/>
          <a:ext cx="1177925" cy="472167"/>
        </a:xfrm>
        <a:prstGeom prst="rect">
          <a:avLst/>
        </a:prstGeom>
      </xdr:spPr>
    </xdr:pic>
    <xdr:clientData/>
  </xdr:twoCellAnchor>
  <xdr:twoCellAnchor>
    <xdr:from>
      <xdr:col>1</xdr:col>
      <xdr:colOff>25400</xdr:colOff>
      <xdr:row>562</xdr:row>
      <xdr:rowOff>215900</xdr:rowOff>
    </xdr:from>
    <xdr:to>
      <xdr:col>1</xdr:col>
      <xdr:colOff>1203325</xdr:colOff>
      <xdr:row>562</xdr:row>
      <xdr:rowOff>755527</xdr:rowOff>
    </xdr:to>
    <xdr:pic>
      <xdr:nvPicPr>
        <xdr:cNvPr id="13989" name="2023-0018">
          <a:extLst>
            <a:ext uri="{FF2B5EF4-FFF2-40B4-BE49-F238E27FC236}">
              <a16:creationId xmlns:a16="http://schemas.microsoft.com/office/drawing/2014/main" id="{8BA3862F-F60F-D4AF-BD48-9F2A3228F281}"/>
            </a:ext>
          </a:extLst>
        </xdr:cNvPr>
        <xdr:cNvPicPr>
          <a:picLocks/>
        </xdr:cNvPicPr>
      </xdr:nvPicPr>
      <xdr:blipFill>
        <a:blip xmlns:r="http://schemas.openxmlformats.org/officeDocument/2006/relationships" r:embed="rId287" cstate="print">
          <a:extLst>
            <a:ext uri="{28A0092B-C50C-407E-A947-70E740481C1C}">
              <a14:useLocalDpi xmlns:a14="http://schemas.microsoft.com/office/drawing/2010/main" val="0"/>
            </a:ext>
          </a:extLst>
        </a:blip>
        <a:stretch>
          <a:fillRect/>
        </a:stretch>
      </xdr:blipFill>
      <xdr:spPr>
        <a:xfrm>
          <a:off x="1120775" y="775836650"/>
          <a:ext cx="1177925" cy="539627"/>
        </a:xfrm>
        <a:prstGeom prst="rect">
          <a:avLst/>
        </a:prstGeom>
      </xdr:spPr>
    </xdr:pic>
    <xdr:clientData/>
  </xdr:twoCellAnchor>
  <xdr:twoCellAnchor>
    <xdr:from>
      <xdr:col>1</xdr:col>
      <xdr:colOff>25400</xdr:colOff>
      <xdr:row>563</xdr:row>
      <xdr:rowOff>54570</xdr:rowOff>
    </xdr:from>
    <xdr:to>
      <xdr:col>1</xdr:col>
      <xdr:colOff>1203325</xdr:colOff>
      <xdr:row>563</xdr:row>
      <xdr:rowOff>916979</xdr:rowOff>
    </xdr:to>
    <xdr:pic>
      <xdr:nvPicPr>
        <xdr:cNvPr id="13993" name="2023-0019">
          <a:extLst>
            <a:ext uri="{FF2B5EF4-FFF2-40B4-BE49-F238E27FC236}">
              <a16:creationId xmlns:a16="http://schemas.microsoft.com/office/drawing/2014/main" id="{B5CA16E7-EE86-0A6B-69AA-8E5C4B8B5018}"/>
            </a:ext>
          </a:extLst>
        </xdr:cNvPr>
        <xdr:cNvPicPr>
          <a:picLocks/>
        </xdr:cNvPicPr>
      </xdr:nvPicPr>
      <xdr:blipFill>
        <a:blip xmlns:r="http://schemas.openxmlformats.org/officeDocument/2006/relationships" r:embed="rId288" cstate="print">
          <a:extLst>
            <a:ext uri="{28A0092B-C50C-407E-A947-70E740481C1C}">
              <a14:useLocalDpi xmlns:a14="http://schemas.microsoft.com/office/drawing/2010/main" val="0"/>
            </a:ext>
          </a:extLst>
        </a:blip>
        <a:stretch>
          <a:fillRect/>
        </a:stretch>
      </xdr:blipFill>
      <xdr:spPr>
        <a:xfrm>
          <a:off x="1120775" y="776646870"/>
          <a:ext cx="1177925" cy="862409"/>
        </a:xfrm>
        <a:prstGeom prst="rect">
          <a:avLst/>
        </a:prstGeom>
      </xdr:spPr>
    </xdr:pic>
    <xdr:clientData/>
  </xdr:twoCellAnchor>
  <xdr:twoCellAnchor>
    <xdr:from>
      <xdr:col>1</xdr:col>
      <xdr:colOff>25400</xdr:colOff>
      <xdr:row>565</xdr:row>
      <xdr:rowOff>101253</xdr:rowOff>
    </xdr:from>
    <xdr:to>
      <xdr:col>1</xdr:col>
      <xdr:colOff>1203325</xdr:colOff>
      <xdr:row>565</xdr:row>
      <xdr:rowOff>870166</xdr:rowOff>
    </xdr:to>
    <xdr:pic>
      <xdr:nvPicPr>
        <xdr:cNvPr id="13997" name="2023-0021">
          <a:extLst>
            <a:ext uri="{FF2B5EF4-FFF2-40B4-BE49-F238E27FC236}">
              <a16:creationId xmlns:a16="http://schemas.microsoft.com/office/drawing/2014/main" id="{BC32ED52-743D-7288-02C8-91E8BD255D6B}"/>
            </a:ext>
          </a:extLst>
        </xdr:cNvPr>
        <xdr:cNvPicPr>
          <a:picLocks/>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1120775" y="778636653"/>
          <a:ext cx="1177925" cy="768913"/>
        </a:xfrm>
        <a:prstGeom prst="rect">
          <a:avLst/>
        </a:prstGeom>
      </xdr:spPr>
    </xdr:pic>
    <xdr:clientData/>
  </xdr:twoCellAnchor>
  <xdr:twoCellAnchor>
    <xdr:from>
      <xdr:col>1</xdr:col>
      <xdr:colOff>95241</xdr:colOff>
      <xdr:row>567</xdr:row>
      <xdr:rowOff>25400</xdr:rowOff>
    </xdr:from>
    <xdr:to>
      <xdr:col>1</xdr:col>
      <xdr:colOff>1133483</xdr:colOff>
      <xdr:row>567</xdr:row>
      <xdr:rowOff>946150</xdr:rowOff>
    </xdr:to>
    <xdr:pic>
      <xdr:nvPicPr>
        <xdr:cNvPr id="14005" name="2023-0024">
          <a:extLst>
            <a:ext uri="{FF2B5EF4-FFF2-40B4-BE49-F238E27FC236}">
              <a16:creationId xmlns:a16="http://schemas.microsoft.com/office/drawing/2014/main" id="{68441DF7-CD69-8AB9-3F91-AEA58F3DFF58}"/>
            </a:ext>
          </a:extLst>
        </xdr:cNvPr>
        <xdr:cNvPicPr>
          <a:picLocks/>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1190616" y="781475450"/>
          <a:ext cx="1038242" cy="920750"/>
        </a:xfrm>
        <a:prstGeom prst="rect">
          <a:avLst/>
        </a:prstGeom>
      </xdr:spPr>
    </xdr:pic>
    <xdr:clientData/>
  </xdr:twoCellAnchor>
  <xdr:twoCellAnchor>
    <xdr:from>
      <xdr:col>1</xdr:col>
      <xdr:colOff>25400</xdr:colOff>
      <xdr:row>577</xdr:row>
      <xdr:rowOff>151656</xdr:rowOff>
    </xdr:from>
    <xdr:to>
      <xdr:col>1</xdr:col>
      <xdr:colOff>1203325</xdr:colOff>
      <xdr:row>577</xdr:row>
      <xdr:rowOff>819911</xdr:rowOff>
    </xdr:to>
    <xdr:pic>
      <xdr:nvPicPr>
        <xdr:cNvPr id="14013" name="2023-0038">
          <a:extLst>
            <a:ext uri="{FF2B5EF4-FFF2-40B4-BE49-F238E27FC236}">
              <a16:creationId xmlns:a16="http://schemas.microsoft.com/office/drawing/2014/main" id="{BE8211C9-F004-CC72-94D1-E045BF677111}"/>
            </a:ext>
          </a:extLst>
        </xdr:cNvPr>
        <xdr:cNvPicPr>
          <a:picLocks/>
        </xdr:cNvPicPr>
      </xdr:nvPicPr>
      <xdr:blipFill>
        <a:blip xmlns:r="http://schemas.openxmlformats.org/officeDocument/2006/relationships" r:embed="rId277" cstate="print">
          <a:extLst>
            <a:ext uri="{28A0092B-C50C-407E-A947-70E740481C1C}">
              <a14:useLocalDpi xmlns:a14="http://schemas.microsoft.com/office/drawing/2010/main" val="0"/>
            </a:ext>
          </a:extLst>
        </a:blip>
        <a:stretch>
          <a:fillRect/>
        </a:stretch>
      </xdr:blipFill>
      <xdr:spPr>
        <a:xfrm>
          <a:off x="1120775" y="795203406"/>
          <a:ext cx="1177925" cy="668255"/>
        </a:xfrm>
        <a:prstGeom prst="rect">
          <a:avLst/>
        </a:prstGeom>
      </xdr:spPr>
    </xdr:pic>
    <xdr:clientData/>
  </xdr:twoCellAnchor>
  <xdr:twoCellAnchor>
    <xdr:from>
      <xdr:col>1</xdr:col>
      <xdr:colOff>25400</xdr:colOff>
      <xdr:row>579</xdr:row>
      <xdr:rowOff>182066</xdr:rowOff>
    </xdr:from>
    <xdr:to>
      <xdr:col>1</xdr:col>
      <xdr:colOff>1203325</xdr:colOff>
      <xdr:row>579</xdr:row>
      <xdr:rowOff>789434</xdr:rowOff>
    </xdr:to>
    <xdr:pic>
      <xdr:nvPicPr>
        <xdr:cNvPr id="14021" name="2023-0042">
          <a:extLst>
            <a:ext uri="{FF2B5EF4-FFF2-40B4-BE49-F238E27FC236}">
              <a16:creationId xmlns:a16="http://schemas.microsoft.com/office/drawing/2014/main" id="{2CA6DEC9-AC8E-7AD1-064D-2BD046AB9A22}"/>
            </a:ext>
          </a:extLst>
        </xdr:cNvPr>
        <xdr:cNvPicPr>
          <a:picLocks/>
        </xdr:cNvPicPr>
      </xdr:nvPicPr>
      <xdr:blipFill>
        <a:blip xmlns:r="http://schemas.openxmlformats.org/officeDocument/2006/relationships" r:embed="rId291" cstate="print">
          <a:extLst>
            <a:ext uri="{28A0092B-C50C-407E-A947-70E740481C1C}">
              <a14:useLocalDpi xmlns:a14="http://schemas.microsoft.com/office/drawing/2010/main" val="0"/>
            </a:ext>
          </a:extLst>
        </a:blip>
        <a:stretch>
          <a:fillRect/>
        </a:stretch>
      </xdr:blipFill>
      <xdr:spPr>
        <a:xfrm>
          <a:off x="1120775" y="799120016"/>
          <a:ext cx="1177925" cy="607368"/>
        </a:xfrm>
        <a:prstGeom prst="rect">
          <a:avLst/>
        </a:prstGeom>
      </xdr:spPr>
    </xdr:pic>
    <xdr:clientData/>
  </xdr:twoCellAnchor>
  <xdr:twoCellAnchor>
    <xdr:from>
      <xdr:col>1</xdr:col>
      <xdr:colOff>289762</xdr:colOff>
      <xdr:row>580</xdr:row>
      <xdr:rowOff>25400</xdr:rowOff>
    </xdr:from>
    <xdr:to>
      <xdr:col>1</xdr:col>
      <xdr:colOff>938963</xdr:colOff>
      <xdr:row>580</xdr:row>
      <xdr:rowOff>946150</xdr:rowOff>
    </xdr:to>
    <xdr:pic>
      <xdr:nvPicPr>
        <xdr:cNvPr id="14025" name="2023-0043">
          <a:extLst>
            <a:ext uri="{FF2B5EF4-FFF2-40B4-BE49-F238E27FC236}">
              <a16:creationId xmlns:a16="http://schemas.microsoft.com/office/drawing/2014/main" id="{7072A933-5ECE-25F3-CB7C-E9F2C87CC342}"/>
            </a:ext>
          </a:extLst>
        </xdr:cNvPr>
        <xdr:cNvPicPr>
          <a:picLocks/>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1385137" y="799934900"/>
          <a:ext cx="649201" cy="920750"/>
        </a:xfrm>
        <a:prstGeom prst="rect">
          <a:avLst/>
        </a:prstGeom>
      </xdr:spPr>
    </xdr:pic>
    <xdr:clientData/>
  </xdr:twoCellAnchor>
  <xdr:twoCellAnchor>
    <xdr:from>
      <xdr:col>1</xdr:col>
      <xdr:colOff>25400</xdr:colOff>
      <xdr:row>596</xdr:row>
      <xdr:rowOff>128984</xdr:rowOff>
    </xdr:from>
    <xdr:to>
      <xdr:col>1</xdr:col>
      <xdr:colOff>1203325</xdr:colOff>
      <xdr:row>596</xdr:row>
      <xdr:rowOff>842576</xdr:rowOff>
    </xdr:to>
    <xdr:pic>
      <xdr:nvPicPr>
        <xdr:cNvPr id="14029" name="2023-0063">
          <a:extLst>
            <a:ext uri="{FF2B5EF4-FFF2-40B4-BE49-F238E27FC236}">
              <a16:creationId xmlns:a16="http://schemas.microsoft.com/office/drawing/2014/main" id="{43F03372-EECD-6C0D-4970-A0884CD21572}"/>
            </a:ext>
          </a:extLst>
        </xdr:cNvPr>
        <xdr:cNvPicPr>
          <a:picLocks/>
        </xdr:cNvPicPr>
      </xdr:nvPicPr>
      <xdr:blipFill>
        <a:blip xmlns:r="http://schemas.openxmlformats.org/officeDocument/2006/relationships" r:embed="rId293" cstate="print">
          <a:extLst>
            <a:ext uri="{28A0092B-C50C-407E-A947-70E740481C1C}">
              <a14:useLocalDpi xmlns:a14="http://schemas.microsoft.com/office/drawing/2010/main" val="0"/>
            </a:ext>
          </a:extLst>
        </a:blip>
        <a:stretch>
          <a:fillRect/>
        </a:stretch>
      </xdr:blipFill>
      <xdr:spPr>
        <a:xfrm>
          <a:off x="1120775" y="819469484"/>
          <a:ext cx="1177925" cy="713592"/>
        </a:xfrm>
        <a:prstGeom prst="rect">
          <a:avLst/>
        </a:prstGeom>
      </xdr:spPr>
    </xdr:pic>
    <xdr:clientData/>
  </xdr:twoCellAnchor>
  <xdr:twoCellAnchor>
    <xdr:from>
      <xdr:col>1</xdr:col>
      <xdr:colOff>179308</xdr:colOff>
      <xdr:row>641</xdr:row>
      <xdr:rowOff>25400</xdr:rowOff>
    </xdr:from>
    <xdr:to>
      <xdr:col>1</xdr:col>
      <xdr:colOff>1049417</xdr:colOff>
      <xdr:row>641</xdr:row>
      <xdr:rowOff>946150</xdr:rowOff>
    </xdr:to>
    <xdr:pic>
      <xdr:nvPicPr>
        <xdr:cNvPr id="14033" name="2024-0001">
          <a:extLst>
            <a:ext uri="{FF2B5EF4-FFF2-40B4-BE49-F238E27FC236}">
              <a16:creationId xmlns:a16="http://schemas.microsoft.com/office/drawing/2014/main" id="{2280271D-F1ED-3ED7-1199-B91D877FFB81}"/>
            </a:ext>
          </a:extLst>
        </xdr:cNvPr>
        <xdr:cNvPicPr>
          <a:picLocks/>
        </xdr:cNvPicPr>
      </xdr:nvPicPr>
      <xdr:blipFill>
        <a:blip xmlns:r="http://schemas.openxmlformats.org/officeDocument/2006/relationships" r:embed="rId294" cstate="print">
          <a:extLst>
            <a:ext uri="{28A0092B-C50C-407E-A947-70E740481C1C}">
              <a14:useLocalDpi xmlns:a14="http://schemas.microsoft.com/office/drawing/2010/main" val="0"/>
            </a:ext>
          </a:extLst>
        </a:blip>
        <a:stretch>
          <a:fillRect/>
        </a:stretch>
      </xdr:blipFill>
      <xdr:spPr>
        <a:xfrm>
          <a:off x="1274683" y="863085650"/>
          <a:ext cx="870109" cy="920750"/>
        </a:xfrm>
        <a:prstGeom prst="rect">
          <a:avLst/>
        </a:prstGeom>
      </xdr:spPr>
    </xdr:pic>
    <xdr:clientData/>
  </xdr:twoCellAnchor>
  <xdr:twoCellAnchor>
    <xdr:from>
      <xdr:col>1</xdr:col>
      <xdr:colOff>25400</xdr:colOff>
      <xdr:row>642</xdr:row>
      <xdr:rowOff>393898</xdr:rowOff>
    </xdr:from>
    <xdr:to>
      <xdr:col>1</xdr:col>
      <xdr:colOff>1203325</xdr:colOff>
      <xdr:row>642</xdr:row>
      <xdr:rowOff>577675</xdr:rowOff>
    </xdr:to>
    <xdr:pic>
      <xdr:nvPicPr>
        <xdr:cNvPr id="14037" name="2024-0002">
          <a:extLst>
            <a:ext uri="{FF2B5EF4-FFF2-40B4-BE49-F238E27FC236}">
              <a16:creationId xmlns:a16="http://schemas.microsoft.com/office/drawing/2014/main" id="{A3FF82A3-6ADB-0F3D-17FC-75382C904440}"/>
            </a:ext>
          </a:extLst>
        </xdr:cNvPr>
        <xdr:cNvPicPr>
          <a:picLocks/>
        </xdr:cNvPicPr>
      </xdr:nvPicPr>
      <xdr:blipFill>
        <a:blip xmlns:r="http://schemas.openxmlformats.org/officeDocument/2006/relationships" r:embed="rId295" cstate="print">
          <a:extLst>
            <a:ext uri="{28A0092B-C50C-407E-A947-70E740481C1C}">
              <a14:useLocalDpi xmlns:a14="http://schemas.microsoft.com/office/drawing/2010/main" val="0"/>
            </a:ext>
          </a:extLst>
        </a:blip>
        <a:stretch>
          <a:fillRect/>
        </a:stretch>
      </xdr:blipFill>
      <xdr:spPr>
        <a:xfrm>
          <a:off x="1120775" y="864425698"/>
          <a:ext cx="1177925" cy="183777"/>
        </a:xfrm>
        <a:prstGeom prst="rect">
          <a:avLst/>
        </a:prstGeom>
      </xdr:spPr>
    </xdr:pic>
    <xdr:clientData/>
  </xdr:twoCellAnchor>
  <xdr:twoCellAnchor>
    <xdr:from>
      <xdr:col>1</xdr:col>
      <xdr:colOff>25400</xdr:colOff>
      <xdr:row>643</xdr:row>
      <xdr:rowOff>37108</xdr:rowOff>
    </xdr:from>
    <xdr:to>
      <xdr:col>1</xdr:col>
      <xdr:colOff>1203325</xdr:colOff>
      <xdr:row>643</xdr:row>
      <xdr:rowOff>934486</xdr:rowOff>
    </xdr:to>
    <xdr:pic>
      <xdr:nvPicPr>
        <xdr:cNvPr id="14041" name="2024-0003">
          <a:extLst>
            <a:ext uri="{FF2B5EF4-FFF2-40B4-BE49-F238E27FC236}">
              <a16:creationId xmlns:a16="http://schemas.microsoft.com/office/drawing/2014/main" id="{8C548D51-A158-9924-638E-519F63174D79}"/>
            </a:ext>
          </a:extLst>
        </xdr:cNvPr>
        <xdr:cNvPicPr>
          <a:picLocks/>
        </xdr:cNvPicPr>
      </xdr:nvPicPr>
      <xdr:blipFill>
        <a:blip xmlns:r="http://schemas.openxmlformats.org/officeDocument/2006/relationships" r:embed="rId296" cstate="print">
          <a:extLst>
            <a:ext uri="{28A0092B-C50C-407E-A947-70E740481C1C}">
              <a14:useLocalDpi xmlns:a14="http://schemas.microsoft.com/office/drawing/2010/main" val="0"/>
            </a:ext>
          </a:extLst>
        </a:blip>
        <a:stretch>
          <a:fillRect/>
        </a:stretch>
      </xdr:blipFill>
      <xdr:spPr>
        <a:xfrm>
          <a:off x="1120775" y="865040458"/>
          <a:ext cx="1177925" cy="897378"/>
        </a:xfrm>
        <a:prstGeom prst="rect">
          <a:avLst/>
        </a:prstGeom>
      </xdr:spPr>
    </xdr:pic>
    <xdr:clientData/>
  </xdr:twoCellAnchor>
  <xdr:twoCellAnchor>
    <xdr:from>
      <xdr:col>1</xdr:col>
      <xdr:colOff>25400</xdr:colOff>
      <xdr:row>661</xdr:row>
      <xdr:rowOff>279003</xdr:rowOff>
    </xdr:from>
    <xdr:to>
      <xdr:col>1</xdr:col>
      <xdr:colOff>1203325</xdr:colOff>
      <xdr:row>661</xdr:row>
      <xdr:rowOff>692501</xdr:rowOff>
    </xdr:to>
    <xdr:pic>
      <xdr:nvPicPr>
        <xdr:cNvPr id="14045" name="2024-0021">
          <a:extLst>
            <a:ext uri="{FF2B5EF4-FFF2-40B4-BE49-F238E27FC236}">
              <a16:creationId xmlns:a16="http://schemas.microsoft.com/office/drawing/2014/main" id="{B72C2EAA-FCED-FC7A-BC17-0EB058CE2EBE}"/>
            </a:ext>
          </a:extLst>
        </xdr:cNvPr>
        <xdr:cNvPicPr>
          <a:picLocks/>
        </xdr:cNvPicPr>
      </xdr:nvPicPr>
      <xdr:blipFill>
        <a:blip xmlns:r="http://schemas.openxmlformats.org/officeDocument/2006/relationships" r:embed="rId297" cstate="print">
          <a:extLst>
            <a:ext uri="{28A0092B-C50C-407E-A947-70E740481C1C}">
              <a14:useLocalDpi xmlns:a14="http://schemas.microsoft.com/office/drawing/2010/main" val="0"/>
            </a:ext>
          </a:extLst>
        </a:blip>
        <a:stretch>
          <a:fillRect/>
        </a:stretch>
      </xdr:blipFill>
      <xdr:spPr>
        <a:xfrm>
          <a:off x="1120775" y="882770253"/>
          <a:ext cx="1177925" cy="413498"/>
        </a:xfrm>
        <a:prstGeom prst="rect">
          <a:avLst/>
        </a:prstGeom>
      </xdr:spPr>
    </xdr:pic>
    <xdr:clientData/>
  </xdr:twoCellAnchor>
  <xdr:twoCellAnchor>
    <xdr:from>
      <xdr:col>1</xdr:col>
      <xdr:colOff>25400</xdr:colOff>
      <xdr:row>688</xdr:row>
      <xdr:rowOff>233759</xdr:rowOff>
    </xdr:from>
    <xdr:to>
      <xdr:col>1</xdr:col>
      <xdr:colOff>1203325</xdr:colOff>
      <xdr:row>688</xdr:row>
      <xdr:rowOff>737838</xdr:rowOff>
    </xdr:to>
    <xdr:pic>
      <xdr:nvPicPr>
        <xdr:cNvPr id="14049" name="2024-0049">
          <a:extLst>
            <a:ext uri="{FF2B5EF4-FFF2-40B4-BE49-F238E27FC236}">
              <a16:creationId xmlns:a16="http://schemas.microsoft.com/office/drawing/2014/main" id="{E5320385-B8A7-27D5-0A51-5BB98B2ED10A}"/>
            </a:ext>
          </a:extLst>
        </xdr:cNvPr>
        <xdr:cNvPicPr>
          <a:picLocks/>
        </xdr:cNvPicPr>
      </xdr:nvPicPr>
      <xdr:blipFill>
        <a:blip xmlns:r="http://schemas.openxmlformats.org/officeDocument/2006/relationships" r:embed="rId298" cstate="print">
          <a:extLst>
            <a:ext uri="{28A0092B-C50C-407E-A947-70E740481C1C}">
              <a14:useLocalDpi xmlns:a14="http://schemas.microsoft.com/office/drawing/2010/main" val="0"/>
            </a:ext>
          </a:extLst>
        </a:blip>
        <a:stretch>
          <a:fillRect/>
        </a:stretch>
      </xdr:blipFill>
      <xdr:spPr>
        <a:xfrm>
          <a:off x="1120775" y="908956859"/>
          <a:ext cx="1177925" cy="504079"/>
        </a:xfrm>
        <a:prstGeom prst="rect">
          <a:avLst/>
        </a:prstGeom>
      </xdr:spPr>
    </xdr:pic>
    <xdr:clientData/>
  </xdr:twoCellAnchor>
  <xdr:twoCellAnchor>
    <xdr:from>
      <xdr:col>1</xdr:col>
      <xdr:colOff>25400</xdr:colOff>
      <xdr:row>689</xdr:row>
      <xdr:rowOff>338534</xdr:rowOff>
    </xdr:from>
    <xdr:to>
      <xdr:col>1</xdr:col>
      <xdr:colOff>1203325</xdr:colOff>
      <xdr:row>689</xdr:row>
      <xdr:rowOff>633015</xdr:rowOff>
    </xdr:to>
    <xdr:pic>
      <xdr:nvPicPr>
        <xdr:cNvPr id="14053" name="2024-0050">
          <a:extLst>
            <a:ext uri="{FF2B5EF4-FFF2-40B4-BE49-F238E27FC236}">
              <a16:creationId xmlns:a16="http://schemas.microsoft.com/office/drawing/2014/main" id="{B5BEA259-2310-9D62-05EC-D493DCEA1769}"/>
            </a:ext>
          </a:extLst>
        </xdr:cNvPr>
        <xdr:cNvPicPr>
          <a:picLocks/>
        </xdr:cNvPicPr>
      </xdr:nvPicPr>
      <xdr:blipFill>
        <a:blip xmlns:r="http://schemas.openxmlformats.org/officeDocument/2006/relationships" r:embed="rId299" cstate="print">
          <a:extLst>
            <a:ext uri="{28A0092B-C50C-407E-A947-70E740481C1C}">
              <a14:useLocalDpi xmlns:a14="http://schemas.microsoft.com/office/drawing/2010/main" val="0"/>
            </a:ext>
          </a:extLst>
        </a:blip>
        <a:stretch>
          <a:fillRect/>
        </a:stretch>
      </xdr:blipFill>
      <xdr:spPr>
        <a:xfrm>
          <a:off x="1120775" y="910033184"/>
          <a:ext cx="1177925" cy="294481"/>
        </a:xfrm>
        <a:prstGeom prst="rect">
          <a:avLst/>
        </a:prstGeom>
      </xdr:spPr>
    </xdr:pic>
    <xdr:clientData/>
  </xdr:twoCellAnchor>
  <xdr:twoCellAnchor>
    <xdr:from>
      <xdr:col>1</xdr:col>
      <xdr:colOff>289677</xdr:colOff>
      <xdr:row>690</xdr:row>
      <xdr:rowOff>25400</xdr:rowOff>
    </xdr:from>
    <xdr:to>
      <xdr:col>1</xdr:col>
      <xdr:colOff>939048</xdr:colOff>
      <xdr:row>690</xdr:row>
      <xdr:rowOff>946150</xdr:rowOff>
    </xdr:to>
    <xdr:pic>
      <xdr:nvPicPr>
        <xdr:cNvPr id="14057" name="2024-0051">
          <a:extLst>
            <a:ext uri="{FF2B5EF4-FFF2-40B4-BE49-F238E27FC236}">
              <a16:creationId xmlns:a16="http://schemas.microsoft.com/office/drawing/2014/main" id="{E5CCB574-DF89-E2E8-001C-EADFB9BC4341}"/>
            </a:ext>
          </a:extLst>
        </xdr:cNvPr>
        <xdr:cNvPicPr>
          <a:picLocks/>
        </xdr:cNvPicPr>
      </xdr:nvPicPr>
      <xdr:blipFill>
        <a:blip xmlns:r="http://schemas.openxmlformats.org/officeDocument/2006/relationships" r:embed="rId300" cstate="print">
          <a:extLst>
            <a:ext uri="{28A0092B-C50C-407E-A947-70E740481C1C}">
              <a14:useLocalDpi xmlns:a14="http://schemas.microsoft.com/office/drawing/2010/main" val="0"/>
            </a:ext>
          </a:extLst>
        </a:blip>
        <a:stretch>
          <a:fillRect/>
        </a:stretch>
      </xdr:blipFill>
      <xdr:spPr>
        <a:xfrm>
          <a:off x="1385052" y="910691600"/>
          <a:ext cx="649371" cy="920750"/>
        </a:xfrm>
        <a:prstGeom prst="rect">
          <a:avLst/>
        </a:prstGeom>
      </xdr:spPr>
    </xdr:pic>
    <xdr:clientData/>
  </xdr:twoCellAnchor>
  <xdr:twoCellAnchor>
    <xdr:from>
      <xdr:col>1</xdr:col>
      <xdr:colOff>273885</xdr:colOff>
      <xdr:row>691</xdr:row>
      <xdr:rowOff>25400</xdr:rowOff>
    </xdr:from>
    <xdr:to>
      <xdr:col>1</xdr:col>
      <xdr:colOff>954840</xdr:colOff>
      <xdr:row>691</xdr:row>
      <xdr:rowOff>946150</xdr:rowOff>
    </xdr:to>
    <xdr:pic>
      <xdr:nvPicPr>
        <xdr:cNvPr id="14061" name="2024-0052">
          <a:extLst>
            <a:ext uri="{FF2B5EF4-FFF2-40B4-BE49-F238E27FC236}">
              <a16:creationId xmlns:a16="http://schemas.microsoft.com/office/drawing/2014/main" id="{47585492-027F-C8C5-B95C-EEBA96B25BFB}"/>
            </a:ext>
          </a:extLst>
        </xdr:cNvPr>
        <xdr:cNvPicPr>
          <a:picLocks/>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1369260" y="911663150"/>
          <a:ext cx="680955" cy="920750"/>
        </a:xfrm>
        <a:prstGeom prst="rect">
          <a:avLst/>
        </a:prstGeom>
      </xdr:spPr>
    </xdr:pic>
    <xdr:clientData/>
  </xdr:twoCellAnchor>
  <xdr:twoCellAnchor>
    <xdr:from>
      <xdr:col>1</xdr:col>
      <xdr:colOff>25400</xdr:colOff>
      <xdr:row>694</xdr:row>
      <xdr:rowOff>86122</xdr:rowOff>
    </xdr:from>
    <xdr:to>
      <xdr:col>1</xdr:col>
      <xdr:colOff>1203325</xdr:colOff>
      <xdr:row>694</xdr:row>
      <xdr:rowOff>885428</xdr:rowOff>
    </xdr:to>
    <xdr:pic>
      <xdr:nvPicPr>
        <xdr:cNvPr id="14065" name="2024-0055">
          <a:extLst>
            <a:ext uri="{FF2B5EF4-FFF2-40B4-BE49-F238E27FC236}">
              <a16:creationId xmlns:a16="http://schemas.microsoft.com/office/drawing/2014/main" id="{FFCB6089-D2AC-9752-1BAD-AE73FEC67ACC}"/>
            </a:ext>
          </a:extLst>
        </xdr:cNvPr>
        <xdr:cNvPicPr>
          <a:picLocks/>
        </xdr:cNvPicPr>
      </xdr:nvPicPr>
      <xdr:blipFill>
        <a:blip xmlns:r="http://schemas.openxmlformats.org/officeDocument/2006/relationships" r:embed="rId302" cstate="print">
          <a:extLst>
            <a:ext uri="{28A0092B-C50C-407E-A947-70E740481C1C}">
              <a14:useLocalDpi xmlns:a14="http://schemas.microsoft.com/office/drawing/2010/main" val="0"/>
            </a:ext>
          </a:extLst>
        </a:blip>
        <a:stretch>
          <a:fillRect/>
        </a:stretch>
      </xdr:blipFill>
      <xdr:spPr>
        <a:xfrm>
          <a:off x="1120775" y="914638522"/>
          <a:ext cx="1177925" cy="799306"/>
        </a:xfrm>
        <a:prstGeom prst="rect">
          <a:avLst/>
        </a:prstGeom>
      </xdr:spPr>
    </xdr:pic>
    <xdr:clientData/>
  </xdr:twoCellAnchor>
  <xdr:twoCellAnchor>
    <xdr:from>
      <xdr:col>1</xdr:col>
      <xdr:colOff>287438</xdr:colOff>
      <xdr:row>700</xdr:row>
      <xdr:rowOff>25400</xdr:rowOff>
    </xdr:from>
    <xdr:to>
      <xdr:col>1</xdr:col>
      <xdr:colOff>941287</xdr:colOff>
      <xdr:row>700</xdr:row>
      <xdr:rowOff>946150</xdr:rowOff>
    </xdr:to>
    <xdr:pic>
      <xdr:nvPicPr>
        <xdr:cNvPr id="14069" name="2024-0063">
          <a:extLst>
            <a:ext uri="{FF2B5EF4-FFF2-40B4-BE49-F238E27FC236}">
              <a16:creationId xmlns:a16="http://schemas.microsoft.com/office/drawing/2014/main" id="{BA942893-0C0D-F0AF-0531-FFF5FDFDEFD9}"/>
            </a:ext>
          </a:extLst>
        </xdr:cNvPr>
        <xdr:cNvPicPr>
          <a:picLocks/>
        </xdr:cNvPicPr>
      </xdr:nvPicPr>
      <xdr:blipFill>
        <a:blip xmlns:r="http://schemas.openxmlformats.org/officeDocument/2006/relationships" r:embed="rId303" cstate="print">
          <a:extLst>
            <a:ext uri="{28A0092B-C50C-407E-A947-70E740481C1C}">
              <a14:useLocalDpi xmlns:a14="http://schemas.microsoft.com/office/drawing/2010/main" val="0"/>
            </a:ext>
          </a:extLst>
        </a:blip>
        <a:stretch>
          <a:fillRect/>
        </a:stretch>
      </xdr:blipFill>
      <xdr:spPr>
        <a:xfrm>
          <a:off x="1382813" y="922350200"/>
          <a:ext cx="653849" cy="920750"/>
        </a:xfrm>
        <a:prstGeom prst="rect">
          <a:avLst/>
        </a:prstGeom>
      </xdr:spPr>
    </xdr:pic>
    <xdr:clientData/>
  </xdr:twoCellAnchor>
  <xdr:twoCellAnchor>
    <xdr:from>
      <xdr:col>1</xdr:col>
      <xdr:colOff>269559</xdr:colOff>
      <xdr:row>701</xdr:row>
      <xdr:rowOff>25400</xdr:rowOff>
    </xdr:from>
    <xdr:to>
      <xdr:col>1</xdr:col>
      <xdr:colOff>959166</xdr:colOff>
      <xdr:row>701</xdr:row>
      <xdr:rowOff>946150</xdr:rowOff>
    </xdr:to>
    <xdr:pic>
      <xdr:nvPicPr>
        <xdr:cNvPr id="14073" name="2024-0064">
          <a:extLst>
            <a:ext uri="{FF2B5EF4-FFF2-40B4-BE49-F238E27FC236}">
              <a16:creationId xmlns:a16="http://schemas.microsoft.com/office/drawing/2014/main" id="{E291D06B-359A-98A9-85E2-9FD84A567E8D}"/>
            </a:ext>
          </a:extLst>
        </xdr:cNvPr>
        <xdr:cNvPicPr>
          <a:picLocks/>
        </xdr:cNvPicPr>
      </xdr:nvPicPr>
      <xdr:blipFill>
        <a:blip xmlns:r="http://schemas.openxmlformats.org/officeDocument/2006/relationships" r:embed="rId304" cstate="print">
          <a:extLst>
            <a:ext uri="{28A0092B-C50C-407E-A947-70E740481C1C}">
              <a14:useLocalDpi xmlns:a14="http://schemas.microsoft.com/office/drawing/2010/main" val="0"/>
            </a:ext>
          </a:extLst>
        </a:blip>
        <a:stretch>
          <a:fillRect/>
        </a:stretch>
      </xdr:blipFill>
      <xdr:spPr>
        <a:xfrm>
          <a:off x="1364934" y="923321750"/>
          <a:ext cx="689607" cy="920750"/>
        </a:xfrm>
        <a:prstGeom prst="rect">
          <a:avLst/>
        </a:prstGeom>
      </xdr:spPr>
    </xdr:pic>
    <xdr:clientData/>
  </xdr:twoCellAnchor>
  <xdr:twoCellAnchor>
    <xdr:from>
      <xdr:col>1</xdr:col>
      <xdr:colOff>364726</xdr:colOff>
      <xdr:row>702</xdr:row>
      <xdr:rowOff>25400</xdr:rowOff>
    </xdr:from>
    <xdr:to>
      <xdr:col>1</xdr:col>
      <xdr:colOff>863999</xdr:colOff>
      <xdr:row>702</xdr:row>
      <xdr:rowOff>946150</xdr:rowOff>
    </xdr:to>
    <xdr:pic>
      <xdr:nvPicPr>
        <xdr:cNvPr id="14077" name="2024-0065">
          <a:extLst>
            <a:ext uri="{FF2B5EF4-FFF2-40B4-BE49-F238E27FC236}">
              <a16:creationId xmlns:a16="http://schemas.microsoft.com/office/drawing/2014/main" id="{F275D9F1-95B9-1171-BC4D-C9822362D79B}"/>
            </a:ext>
          </a:extLst>
        </xdr:cNvPr>
        <xdr:cNvPicPr>
          <a:picLocks/>
        </xdr:cNvPicPr>
      </xdr:nvPicPr>
      <xdr:blipFill>
        <a:blip xmlns:r="http://schemas.openxmlformats.org/officeDocument/2006/relationships" r:embed="rId305" cstate="print">
          <a:extLst>
            <a:ext uri="{28A0092B-C50C-407E-A947-70E740481C1C}">
              <a14:useLocalDpi xmlns:a14="http://schemas.microsoft.com/office/drawing/2010/main" val="0"/>
            </a:ext>
          </a:extLst>
        </a:blip>
        <a:stretch>
          <a:fillRect/>
        </a:stretch>
      </xdr:blipFill>
      <xdr:spPr>
        <a:xfrm>
          <a:off x="1460101" y="924293300"/>
          <a:ext cx="499273" cy="920750"/>
        </a:xfrm>
        <a:prstGeom prst="rect">
          <a:avLst/>
        </a:prstGeom>
      </xdr:spPr>
    </xdr:pic>
    <xdr:clientData/>
  </xdr:twoCellAnchor>
  <xdr:twoCellAnchor>
    <xdr:from>
      <xdr:col>1</xdr:col>
      <xdr:colOff>167374</xdr:colOff>
      <xdr:row>703</xdr:row>
      <xdr:rowOff>25400</xdr:rowOff>
    </xdr:from>
    <xdr:to>
      <xdr:col>1</xdr:col>
      <xdr:colOff>1061351</xdr:colOff>
      <xdr:row>703</xdr:row>
      <xdr:rowOff>946150</xdr:rowOff>
    </xdr:to>
    <xdr:pic>
      <xdr:nvPicPr>
        <xdr:cNvPr id="14081" name="2024-0066">
          <a:extLst>
            <a:ext uri="{FF2B5EF4-FFF2-40B4-BE49-F238E27FC236}">
              <a16:creationId xmlns:a16="http://schemas.microsoft.com/office/drawing/2014/main" id="{B78A667B-77F6-6CBC-2860-978A4C176679}"/>
            </a:ext>
          </a:extLst>
        </xdr:cNvPr>
        <xdr:cNvPicPr>
          <a:picLocks/>
        </xdr:cNvPicPr>
      </xdr:nvPicPr>
      <xdr:blipFill>
        <a:blip xmlns:r="http://schemas.openxmlformats.org/officeDocument/2006/relationships" r:embed="rId306" cstate="print">
          <a:extLst>
            <a:ext uri="{28A0092B-C50C-407E-A947-70E740481C1C}">
              <a14:useLocalDpi xmlns:a14="http://schemas.microsoft.com/office/drawing/2010/main" val="0"/>
            </a:ext>
          </a:extLst>
        </a:blip>
        <a:stretch>
          <a:fillRect/>
        </a:stretch>
      </xdr:blipFill>
      <xdr:spPr>
        <a:xfrm>
          <a:off x="1262749" y="925264850"/>
          <a:ext cx="893977" cy="920750"/>
        </a:xfrm>
        <a:prstGeom prst="rect">
          <a:avLst/>
        </a:prstGeom>
      </xdr:spPr>
    </xdr:pic>
    <xdr:clientData/>
  </xdr:twoCellAnchor>
  <xdr:twoCellAnchor>
    <xdr:from>
      <xdr:col>1</xdr:col>
      <xdr:colOff>312242</xdr:colOff>
      <xdr:row>705</xdr:row>
      <xdr:rowOff>25400</xdr:rowOff>
    </xdr:from>
    <xdr:to>
      <xdr:col>1</xdr:col>
      <xdr:colOff>916484</xdr:colOff>
      <xdr:row>705</xdr:row>
      <xdr:rowOff>946150</xdr:rowOff>
    </xdr:to>
    <xdr:pic>
      <xdr:nvPicPr>
        <xdr:cNvPr id="14085" name="2024-0068">
          <a:extLst>
            <a:ext uri="{FF2B5EF4-FFF2-40B4-BE49-F238E27FC236}">
              <a16:creationId xmlns:a16="http://schemas.microsoft.com/office/drawing/2014/main" id="{6D4EDB4E-F365-775B-5BF1-63B4AB44182B}"/>
            </a:ext>
          </a:extLst>
        </xdr:cNvPr>
        <xdr:cNvPicPr>
          <a:picLocks/>
        </xdr:cNvPicPr>
      </xdr:nvPicPr>
      <xdr:blipFill>
        <a:blip xmlns:r="http://schemas.openxmlformats.org/officeDocument/2006/relationships" r:embed="rId307" cstate="print">
          <a:extLst>
            <a:ext uri="{28A0092B-C50C-407E-A947-70E740481C1C}">
              <a14:useLocalDpi xmlns:a14="http://schemas.microsoft.com/office/drawing/2010/main" val="0"/>
            </a:ext>
          </a:extLst>
        </a:blip>
        <a:stretch>
          <a:fillRect/>
        </a:stretch>
      </xdr:blipFill>
      <xdr:spPr>
        <a:xfrm>
          <a:off x="1407617" y="927207950"/>
          <a:ext cx="604242" cy="920750"/>
        </a:xfrm>
        <a:prstGeom prst="rect">
          <a:avLst/>
        </a:prstGeom>
      </xdr:spPr>
    </xdr:pic>
    <xdr:clientData/>
  </xdr:twoCellAnchor>
  <xdr:twoCellAnchor>
    <xdr:from>
      <xdr:col>1</xdr:col>
      <xdr:colOff>320784</xdr:colOff>
      <xdr:row>706</xdr:row>
      <xdr:rowOff>25400</xdr:rowOff>
    </xdr:from>
    <xdr:to>
      <xdr:col>1</xdr:col>
      <xdr:colOff>907942</xdr:colOff>
      <xdr:row>706</xdr:row>
      <xdr:rowOff>946150</xdr:rowOff>
    </xdr:to>
    <xdr:pic>
      <xdr:nvPicPr>
        <xdr:cNvPr id="14089" name="2024-0069">
          <a:extLst>
            <a:ext uri="{FF2B5EF4-FFF2-40B4-BE49-F238E27FC236}">
              <a16:creationId xmlns:a16="http://schemas.microsoft.com/office/drawing/2014/main" id="{75C86ED5-779F-F2B3-E9C0-420861C5C7B5}"/>
            </a:ext>
          </a:extLst>
        </xdr:cNvPr>
        <xdr:cNvPicPr>
          <a:picLocks/>
        </xdr:cNvPicPr>
      </xdr:nvPicPr>
      <xdr:blipFill>
        <a:blip xmlns:r="http://schemas.openxmlformats.org/officeDocument/2006/relationships" r:embed="rId308" cstate="print">
          <a:extLst>
            <a:ext uri="{28A0092B-C50C-407E-A947-70E740481C1C}">
              <a14:useLocalDpi xmlns:a14="http://schemas.microsoft.com/office/drawing/2010/main" val="0"/>
            </a:ext>
          </a:extLst>
        </a:blip>
        <a:stretch>
          <a:fillRect/>
        </a:stretch>
      </xdr:blipFill>
      <xdr:spPr>
        <a:xfrm>
          <a:off x="1416159" y="928179500"/>
          <a:ext cx="587158" cy="920750"/>
        </a:xfrm>
        <a:prstGeom prst="rect">
          <a:avLst/>
        </a:prstGeom>
      </xdr:spPr>
    </xdr:pic>
    <xdr:clientData/>
  </xdr:twoCellAnchor>
  <xdr:twoCellAnchor>
    <xdr:from>
      <xdr:col>1</xdr:col>
      <xdr:colOff>358998</xdr:colOff>
      <xdr:row>707</xdr:row>
      <xdr:rowOff>25400</xdr:rowOff>
    </xdr:from>
    <xdr:to>
      <xdr:col>1</xdr:col>
      <xdr:colOff>869727</xdr:colOff>
      <xdr:row>707</xdr:row>
      <xdr:rowOff>946150</xdr:rowOff>
    </xdr:to>
    <xdr:pic>
      <xdr:nvPicPr>
        <xdr:cNvPr id="14093" name="2024-0070">
          <a:extLst>
            <a:ext uri="{FF2B5EF4-FFF2-40B4-BE49-F238E27FC236}">
              <a16:creationId xmlns:a16="http://schemas.microsoft.com/office/drawing/2014/main" id="{909511BE-F97C-2E7D-8343-7B6F2FA5D3AF}"/>
            </a:ext>
          </a:extLst>
        </xdr:cNvPr>
        <xdr:cNvPicPr>
          <a:picLocks/>
        </xdr:cNvPicPr>
      </xdr:nvPicPr>
      <xdr:blipFill>
        <a:blip xmlns:r="http://schemas.openxmlformats.org/officeDocument/2006/relationships" r:embed="rId309" cstate="print">
          <a:extLst>
            <a:ext uri="{28A0092B-C50C-407E-A947-70E740481C1C}">
              <a14:useLocalDpi xmlns:a14="http://schemas.microsoft.com/office/drawing/2010/main" val="0"/>
            </a:ext>
          </a:extLst>
        </a:blip>
        <a:stretch>
          <a:fillRect/>
        </a:stretch>
      </xdr:blipFill>
      <xdr:spPr>
        <a:xfrm>
          <a:off x="1454373" y="929151050"/>
          <a:ext cx="510729" cy="920750"/>
        </a:xfrm>
        <a:prstGeom prst="rect">
          <a:avLst/>
        </a:prstGeom>
      </xdr:spPr>
    </xdr:pic>
    <xdr:clientData/>
  </xdr:twoCellAnchor>
  <xdr:twoCellAnchor>
    <xdr:from>
      <xdr:col>1</xdr:col>
      <xdr:colOff>258302</xdr:colOff>
      <xdr:row>708</xdr:row>
      <xdr:rowOff>25400</xdr:rowOff>
    </xdr:from>
    <xdr:to>
      <xdr:col>1</xdr:col>
      <xdr:colOff>970423</xdr:colOff>
      <xdr:row>708</xdr:row>
      <xdr:rowOff>946150</xdr:rowOff>
    </xdr:to>
    <xdr:pic>
      <xdr:nvPicPr>
        <xdr:cNvPr id="14097" name="2024-0071">
          <a:extLst>
            <a:ext uri="{FF2B5EF4-FFF2-40B4-BE49-F238E27FC236}">
              <a16:creationId xmlns:a16="http://schemas.microsoft.com/office/drawing/2014/main" id="{A1A03F2F-3FFE-9F0B-C1DD-5F235F6A429C}"/>
            </a:ext>
          </a:extLst>
        </xdr:cNvPr>
        <xdr:cNvPicPr>
          <a:picLocks/>
        </xdr:cNvPicPr>
      </xdr:nvPicPr>
      <xdr:blipFill>
        <a:blip xmlns:r="http://schemas.openxmlformats.org/officeDocument/2006/relationships" r:embed="rId310" cstate="print">
          <a:extLst>
            <a:ext uri="{28A0092B-C50C-407E-A947-70E740481C1C}">
              <a14:useLocalDpi xmlns:a14="http://schemas.microsoft.com/office/drawing/2010/main" val="0"/>
            </a:ext>
          </a:extLst>
        </a:blip>
        <a:stretch>
          <a:fillRect/>
        </a:stretch>
      </xdr:blipFill>
      <xdr:spPr>
        <a:xfrm>
          <a:off x="1353677" y="930122600"/>
          <a:ext cx="712121" cy="920750"/>
        </a:xfrm>
        <a:prstGeom prst="rect">
          <a:avLst/>
        </a:prstGeom>
      </xdr:spPr>
    </xdr:pic>
    <xdr:clientData/>
  </xdr:twoCellAnchor>
  <xdr:twoCellAnchor>
    <xdr:from>
      <xdr:col>1</xdr:col>
      <xdr:colOff>368889</xdr:colOff>
      <xdr:row>710</xdr:row>
      <xdr:rowOff>25400</xdr:rowOff>
    </xdr:from>
    <xdr:to>
      <xdr:col>1</xdr:col>
      <xdr:colOff>859836</xdr:colOff>
      <xdr:row>710</xdr:row>
      <xdr:rowOff>946150</xdr:rowOff>
    </xdr:to>
    <xdr:pic>
      <xdr:nvPicPr>
        <xdr:cNvPr id="14101" name="2024-0073">
          <a:extLst>
            <a:ext uri="{FF2B5EF4-FFF2-40B4-BE49-F238E27FC236}">
              <a16:creationId xmlns:a16="http://schemas.microsoft.com/office/drawing/2014/main" id="{C99B4DC1-B307-74F6-1256-E27D81E3FC76}"/>
            </a:ext>
          </a:extLst>
        </xdr:cNvPr>
        <xdr:cNvPicPr>
          <a:picLocks/>
        </xdr:cNvPicPr>
      </xdr:nvPicPr>
      <xdr:blipFill>
        <a:blip xmlns:r="http://schemas.openxmlformats.org/officeDocument/2006/relationships" r:embed="rId311" cstate="print">
          <a:extLst>
            <a:ext uri="{28A0092B-C50C-407E-A947-70E740481C1C}">
              <a14:useLocalDpi xmlns:a14="http://schemas.microsoft.com/office/drawing/2010/main" val="0"/>
            </a:ext>
          </a:extLst>
        </a:blip>
        <a:stretch>
          <a:fillRect/>
        </a:stretch>
      </xdr:blipFill>
      <xdr:spPr>
        <a:xfrm>
          <a:off x="1464264" y="932065700"/>
          <a:ext cx="490947" cy="920750"/>
        </a:xfrm>
        <a:prstGeom prst="rect">
          <a:avLst/>
        </a:prstGeom>
      </xdr:spPr>
    </xdr:pic>
    <xdr:clientData/>
  </xdr:twoCellAnchor>
  <xdr:twoCellAnchor>
    <xdr:from>
      <xdr:col>1</xdr:col>
      <xdr:colOff>25400</xdr:colOff>
      <xdr:row>711</xdr:row>
      <xdr:rowOff>71438</xdr:rowOff>
    </xdr:from>
    <xdr:to>
      <xdr:col>1</xdr:col>
      <xdr:colOff>1203325</xdr:colOff>
      <xdr:row>711</xdr:row>
      <xdr:rowOff>900033</xdr:rowOff>
    </xdr:to>
    <xdr:pic>
      <xdr:nvPicPr>
        <xdr:cNvPr id="14105" name="2024-0074">
          <a:extLst>
            <a:ext uri="{FF2B5EF4-FFF2-40B4-BE49-F238E27FC236}">
              <a16:creationId xmlns:a16="http://schemas.microsoft.com/office/drawing/2014/main" id="{4FC437AD-0810-67DF-2CD0-EEC18052464D}"/>
            </a:ext>
          </a:extLst>
        </xdr:cNvPr>
        <xdr:cNvPicPr>
          <a:picLocks/>
        </xdr:cNvPicPr>
      </xdr:nvPicPr>
      <xdr:blipFill>
        <a:blip xmlns:r="http://schemas.openxmlformats.org/officeDocument/2006/relationships" r:embed="rId312" cstate="print">
          <a:extLst>
            <a:ext uri="{28A0092B-C50C-407E-A947-70E740481C1C}">
              <a14:useLocalDpi xmlns:a14="http://schemas.microsoft.com/office/drawing/2010/main" val="0"/>
            </a:ext>
          </a:extLst>
        </a:blip>
        <a:stretch>
          <a:fillRect/>
        </a:stretch>
      </xdr:blipFill>
      <xdr:spPr>
        <a:xfrm>
          <a:off x="1120775" y="933083288"/>
          <a:ext cx="1177925" cy="828595"/>
        </a:xfrm>
        <a:prstGeom prst="rect">
          <a:avLst/>
        </a:prstGeom>
      </xdr:spPr>
    </xdr:pic>
    <xdr:clientData/>
  </xdr:twoCellAnchor>
  <xdr:twoCellAnchor>
    <xdr:from>
      <xdr:col>1</xdr:col>
      <xdr:colOff>266363</xdr:colOff>
      <xdr:row>712</xdr:row>
      <xdr:rowOff>25400</xdr:rowOff>
    </xdr:from>
    <xdr:to>
      <xdr:col>1</xdr:col>
      <xdr:colOff>962363</xdr:colOff>
      <xdr:row>712</xdr:row>
      <xdr:rowOff>946150</xdr:rowOff>
    </xdr:to>
    <xdr:pic>
      <xdr:nvPicPr>
        <xdr:cNvPr id="14109" name="2024-0075">
          <a:extLst>
            <a:ext uri="{FF2B5EF4-FFF2-40B4-BE49-F238E27FC236}">
              <a16:creationId xmlns:a16="http://schemas.microsoft.com/office/drawing/2014/main" id="{4DA094E5-6BF9-3D10-F6CA-2F3FCD7A9C36}"/>
            </a:ext>
          </a:extLst>
        </xdr:cNvPr>
        <xdr:cNvPicPr>
          <a:picLocks/>
        </xdr:cNvPicPr>
      </xdr:nvPicPr>
      <xdr:blipFill>
        <a:blip xmlns:r="http://schemas.openxmlformats.org/officeDocument/2006/relationships" r:embed="rId313" cstate="print">
          <a:extLst>
            <a:ext uri="{28A0092B-C50C-407E-A947-70E740481C1C}">
              <a14:useLocalDpi xmlns:a14="http://schemas.microsoft.com/office/drawing/2010/main" val="0"/>
            </a:ext>
          </a:extLst>
        </a:blip>
        <a:stretch>
          <a:fillRect/>
        </a:stretch>
      </xdr:blipFill>
      <xdr:spPr>
        <a:xfrm>
          <a:off x="1361738" y="934008800"/>
          <a:ext cx="696000" cy="920750"/>
        </a:xfrm>
        <a:prstGeom prst="rect">
          <a:avLst/>
        </a:prstGeom>
      </xdr:spPr>
    </xdr:pic>
    <xdr:clientData/>
  </xdr:twoCellAnchor>
  <xdr:twoCellAnchor>
    <xdr:from>
      <xdr:col>1</xdr:col>
      <xdr:colOff>514473</xdr:colOff>
      <xdr:row>713</xdr:row>
      <xdr:rowOff>25400</xdr:rowOff>
    </xdr:from>
    <xdr:to>
      <xdr:col>1</xdr:col>
      <xdr:colOff>714252</xdr:colOff>
      <xdr:row>713</xdr:row>
      <xdr:rowOff>946150</xdr:rowOff>
    </xdr:to>
    <xdr:pic>
      <xdr:nvPicPr>
        <xdr:cNvPr id="14125" name="2024-0079">
          <a:extLst>
            <a:ext uri="{FF2B5EF4-FFF2-40B4-BE49-F238E27FC236}">
              <a16:creationId xmlns:a16="http://schemas.microsoft.com/office/drawing/2014/main" id="{ADEE7660-18B2-918C-ED97-1FF8E45C4E6A}"/>
            </a:ext>
          </a:extLst>
        </xdr:cNvPr>
        <xdr:cNvPicPr>
          <a:picLocks/>
        </xdr:cNvPicPr>
      </xdr:nvPicPr>
      <xdr:blipFill>
        <a:blip xmlns:r="http://schemas.openxmlformats.org/officeDocument/2006/relationships" r:embed="rId314" cstate="print">
          <a:extLst>
            <a:ext uri="{28A0092B-C50C-407E-A947-70E740481C1C}">
              <a14:useLocalDpi xmlns:a14="http://schemas.microsoft.com/office/drawing/2010/main" val="0"/>
            </a:ext>
          </a:extLst>
        </a:blip>
        <a:stretch>
          <a:fillRect/>
        </a:stretch>
      </xdr:blipFill>
      <xdr:spPr>
        <a:xfrm>
          <a:off x="1609848" y="937895000"/>
          <a:ext cx="199779" cy="920750"/>
        </a:xfrm>
        <a:prstGeom prst="rect">
          <a:avLst/>
        </a:prstGeom>
      </xdr:spPr>
    </xdr:pic>
    <xdr:clientData/>
  </xdr:twoCellAnchor>
  <xdr:twoCellAnchor>
    <xdr:from>
      <xdr:col>1</xdr:col>
      <xdr:colOff>25400</xdr:colOff>
      <xdr:row>716</xdr:row>
      <xdr:rowOff>325239</xdr:rowOff>
    </xdr:from>
    <xdr:to>
      <xdr:col>1</xdr:col>
      <xdr:colOff>1203325</xdr:colOff>
      <xdr:row>716</xdr:row>
      <xdr:rowOff>646270</xdr:rowOff>
    </xdr:to>
    <xdr:pic>
      <xdr:nvPicPr>
        <xdr:cNvPr id="14133" name="2024-0083">
          <a:extLst>
            <a:ext uri="{FF2B5EF4-FFF2-40B4-BE49-F238E27FC236}">
              <a16:creationId xmlns:a16="http://schemas.microsoft.com/office/drawing/2014/main" id="{DE8EDFC2-56A6-7735-B88A-43DED1D21327}"/>
            </a:ext>
          </a:extLst>
        </xdr:cNvPr>
        <xdr:cNvPicPr>
          <a:picLocks/>
        </xdr:cNvPicPr>
      </xdr:nvPicPr>
      <xdr:blipFill>
        <a:blip xmlns:r="http://schemas.openxmlformats.org/officeDocument/2006/relationships" r:embed="rId315" cstate="print">
          <a:extLst>
            <a:ext uri="{28A0092B-C50C-407E-A947-70E740481C1C}">
              <a14:useLocalDpi xmlns:a14="http://schemas.microsoft.com/office/drawing/2010/main" val="0"/>
            </a:ext>
          </a:extLst>
        </a:blip>
        <a:stretch>
          <a:fillRect/>
        </a:stretch>
      </xdr:blipFill>
      <xdr:spPr>
        <a:xfrm>
          <a:off x="1120775" y="942081039"/>
          <a:ext cx="1177925" cy="321031"/>
        </a:xfrm>
        <a:prstGeom prst="rect">
          <a:avLst/>
        </a:prstGeom>
      </xdr:spPr>
    </xdr:pic>
    <xdr:clientData/>
  </xdr:twoCellAnchor>
  <xdr:twoCellAnchor>
    <xdr:from>
      <xdr:col>1</xdr:col>
      <xdr:colOff>67667</xdr:colOff>
      <xdr:row>717</xdr:row>
      <xdr:rowOff>25400</xdr:rowOff>
    </xdr:from>
    <xdr:to>
      <xdr:col>1</xdr:col>
      <xdr:colOff>1161057</xdr:colOff>
      <xdr:row>717</xdr:row>
      <xdr:rowOff>946150</xdr:rowOff>
    </xdr:to>
    <xdr:pic>
      <xdr:nvPicPr>
        <xdr:cNvPr id="14137" name="2024-0086">
          <a:extLst>
            <a:ext uri="{FF2B5EF4-FFF2-40B4-BE49-F238E27FC236}">
              <a16:creationId xmlns:a16="http://schemas.microsoft.com/office/drawing/2014/main" id="{59E20A41-D203-DCCA-7BEE-F75F24CFEBCC}"/>
            </a:ext>
          </a:extLst>
        </xdr:cNvPr>
        <xdr:cNvPicPr>
          <a:picLocks/>
        </xdr:cNvPicPr>
      </xdr:nvPicPr>
      <xdr:blipFill>
        <a:blip xmlns:r="http://schemas.openxmlformats.org/officeDocument/2006/relationships" r:embed="rId316" cstate="print">
          <a:extLst>
            <a:ext uri="{28A0092B-C50C-407E-A947-70E740481C1C}">
              <a14:useLocalDpi xmlns:a14="http://schemas.microsoft.com/office/drawing/2010/main" val="0"/>
            </a:ext>
          </a:extLst>
        </a:blip>
        <a:stretch>
          <a:fillRect/>
        </a:stretch>
      </xdr:blipFill>
      <xdr:spPr>
        <a:xfrm>
          <a:off x="1163042" y="944695850"/>
          <a:ext cx="1093390" cy="920750"/>
        </a:xfrm>
        <a:prstGeom prst="rect">
          <a:avLst/>
        </a:prstGeom>
      </xdr:spPr>
    </xdr:pic>
    <xdr:clientData/>
  </xdr:twoCellAnchor>
  <xdr:twoCellAnchor>
    <xdr:from>
      <xdr:col>1</xdr:col>
      <xdr:colOff>25400</xdr:colOff>
      <xdr:row>718</xdr:row>
      <xdr:rowOff>280491</xdr:rowOff>
    </xdr:from>
    <xdr:to>
      <xdr:col>1</xdr:col>
      <xdr:colOff>1203325</xdr:colOff>
      <xdr:row>718</xdr:row>
      <xdr:rowOff>691154</xdr:rowOff>
    </xdr:to>
    <xdr:pic>
      <xdr:nvPicPr>
        <xdr:cNvPr id="14149" name="2024-0089">
          <a:extLst>
            <a:ext uri="{FF2B5EF4-FFF2-40B4-BE49-F238E27FC236}">
              <a16:creationId xmlns:a16="http://schemas.microsoft.com/office/drawing/2014/main" id="{8855BF4A-CBDF-98DF-3EB8-F302A9CC9947}"/>
            </a:ext>
          </a:extLst>
        </xdr:cNvPr>
        <xdr:cNvPicPr>
          <a:picLocks/>
        </xdr:cNvPicPr>
      </xdr:nvPicPr>
      <xdr:blipFill>
        <a:blip xmlns:r="http://schemas.openxmlformats.org/officeDocument/2006/relationships" r:embed="rId317" cstate="print">
          <a:extLst>
            <a:ext uri="{28A0092B-C50C-407E-A947-70E740481C1C}">
              <a14:useLocalDpi xmlns:a14="http://schemas.microsoft.com/office/drawing/2010/main" val="0"/>
            </a:ext>
          </a:extLst>
        </a:blip>
        <a:stretch>
          <a:fillRect/>
        </a:stretch>
      </xdr:blipFill>
      <xdr:spPr>
        <a:xfrm>
          <a:off x="1120775" y="948837141"/>
          <a:ext cx="1177925" cy="410663"/>
        </a:xfrm>
        <a:prstGeom prst="rect">
          <a:avLst/>
        </a:prstGeom>
      </xdr:spPr>
    </xdr:pic>
    <xdr:clientData/>
  </xdr:twoCellAnchor>
  <xdr:twoCellAnchor>
    <xdr:from>
      <xdr:col>1</xdr:col>
      <xdr:colOff>25400</xdr:colOff>
      <xdr:row>719</xdr:row>
      <xdr:rowOff>183257</xdr:rowOff>
    </xdr:from>
    <xdr:to>
      <xdr:col>1</xdr:col>
      <xdr:colOff>1203325</xdr:colOff>
      <xdr:row>719</xdr:row>
      <xdr:rowOff>788324</xdr:rowOff>
    </xdr:to>
    <xdr:pic>
      <xdr:nvPicPr>
        <xdr:cNvPr id="14153" name="2024-0090">
          <a:extLst>
            <a:ext uri="{FF2B5EF4-FFF2-40B4-BE49-F238E27FC236}">
              <a16:creationId xmlns:a16="http://schemas.microsoft.com/office/drawing/2014/main" id="{522B3768-2373-8473-3F75-FBF3AC2B1A4F}"/>
            </a:ext>
          </a:extLst>
        </xdr:cNvPr>
        <xdr:cNvPicPr>
          <a:picLocks/>
        </xdr:cNvPicPr>
      </xdr:nvPicPr>
      <xdr:blipFill>
        <a:blip xmlns:r="http://schemas.openxmlformats.org/officeDocument/2006/relationships" r:embed="rId318" cstate="print">
          <a:extLst>
            <a:ext uri="{28A0092B-C50C-407E-A947-70E740481C1C}">
              <a14:useLocalDpi xmlns:a14="http://schemas.microsoft.com/office/drawing/2010/main" val="0"/>
            </a:ext>
          </a:extLst>
        </a:blip>
        <a:stretch>
          <a:fillRect/>
        </a:stretch>
      </xdr:blipFill>
      <xdr:spPr>
        <a:xfrm>
          <a:off x="1120775" y="949711457"/>
          <a:ext cx="1177925" cy="605067"/>
        </a:xfrm>
        <a:prstGeom prst="rect">
          <a:avLst/>
        </a:prstGeom>
      </xdr:spPr>
    </xdr:pic>
    <xdr:clientData/>
  </xdr:twoCellAnchor>
  <xdr:twoCellAnchor>
    <xdr:from>
      <xdr:col>1</xdr:col>
      <xdr:colOff>25400</xdr:colOff>
      <xdr:row>720</xdr:row>
      <xdr:rowOff>44053</xdr:rowOff>
    </xdr:from>
    <xdr:to>
      <xdr:col>1</xdr:col>
      <xdr:colOff>1203325</xdr:colOff>
      <xdr:row>720</xdr:row>
      <xdr:rowOff>927497</xdr:rowOff>
    </xdr:to>
    <xdr:pic>
      <xdr:nvPicPr>
        <xdr:cNvPr id="14157" name="2024-0091">
          <a:extLst>
            <a:ext uri="{FF2B5EF4-FFF2-40B4-BE49-F238E27FC236}">
              <a16:creationId xmlns:a16="http://schemas.microsoft.com/office/drawing/2014/main" id="{DD3312F5-3D37-C48F-E71D-6141C5968C69}"/>
            </a:ext>
          </a:extLst>
        </xdr:cNvPr>
        <xdr:cNvPicPr>
          <a:picLocks/>
        </xdr:cNvPicPr>
      </xdr:nvPicPr>
      <xdr:blipFill>
        <a:blip xmlns:r="http://schemas.openxmlformats.org/officeDocument/2006/relationships" r:embed="rId319" cstate="print">
          <a:extLst>
            <a:ext uri="{28A0092B-C50C-407E-A947-70E740481C1C}">
              <a14:useLocalDpi xmlns:a14="http://schemas.microsoft.com/office/drawing/2010/main" val="0"/>
            </a:ext>
          </a:extLst>
        </a:blip>
        <a:stretch>
          <a:fillRect/>
        </a:stretch>
      </xdr:blipFill>
      <xdr:spPr>
        <a:xfrm>
          <a:off x="1120775" y="950543803"/>
          <a:ext cx="1177925" cy="883444"/>
        </a:xfrm>
        <a:prstGeom prst="rect">
          <a:avLst/>
        </a:prstGeom>
      </xdr:spPr>
    </xdr:pic>
    <xdr:clientData/>
  </xdr:twoCellAnchor>
  <xdr:twoCellAnchor>
    <xdr:from>
      <xdr:col>1</xdr:col>
      <xdr:colOff>25400</xdr:colOff>
      <xdr:row>721</xdr:row>
      <xdr:rowOff>164108</xdr:rowOff>
    </xdr:from>
    <xdr:to>
      <xdr:col>1</xdr:col>
      <xdr:colOff>1203325</xdr:colOff>
      <xdr:row>721</xdr:row>
      <xdr:rowOff>969330</xdr:rowOff>
    </xdr:to>
    <xdr:pic>
      <xdr:nvPicPr>
        <xdr:cNvPr id="14173" name="2024-0095">
          <a:extLst>
            <a:ext uri="{FF2B5EF4-FFF2-40B4-BE49-F238E27FC236}">
              <a16:creationId xmlns:a16="http://schemas.microsoft.com/office/drawing/2014/main" id="{E7564BCB-8EF7-7867-087F-8EDBEFF54D4C}"/>
            </a:ext>
          </a:extLst>
        </xdr:cNvPr>
        <xdr:cNvPicPr>
          <a:picLocks/>
        </xdr:cNvPicPr>
      </xdr:nvPicPr>
      <xdr:blipFill>
        <a:blip xmlns:r="http://schemas.openxmlformats.org/officeDocument/2006/relationships" r:embed="rId320" cstate="print">
          <a:extLst>
            <a:ext uri="{28A0092B-C50C-407E-A947-70E740481C1C}">
              <a14:useLocalDpi xmlns:a14="http://schemas.microsoft.com/office/drawing/2010/main" val="0"/>
            </a:ext>
          </a:extLst>
        </a:blip>
        <a:stretch>
          <a:fillRect/>
        </a:stretch>
      </xdr:blipFill>
      <xdr:spPr>
        <a:xfrm>
          <a:off x="1120775" y="954550058"/>
          <a:ext cx="1177925" cy="805222"/>
        </a:xfrm>
        <a:prstGeom prst="rect">
          <a:avLst/>
        </a:prstGeom>
      </xdr:spPr>
    </xdr:pic>
    <xdr:clientData/>
  </xdr:twoCellAnchor>
  <xdr:twoCellAnchor>
    <xdr:from>
      <xdr:col>1</xdr:col>
      <xdr:colOff>25400</xdr:colOff>
      <xdr:row>722</xdr:row>
      <xdr:rowOff>221754</xdr:rowOff>
    </xdr:from>
    <xdr:to>
      <xdr:col>1</xdr:col>
      <xdr:colOff>1203325</xdr:colOff>
      <xdr:row>722</xdr:row>
      <xdr:rowOff>749750</xdr:rowOff>
    </xdr:to>
    <xdr:pic>
      <xdr:nvPicPr>
        <xdr:cNvPr id="14185" name="2024-0098">
          <a:extLst>
            <a:ext uri="{FF2B5EF4-FFF2-40B4-BE49-F238E27FC236}">
              <a16:creationId xmlns:a16="http://schemas.microsoft.com/office/drawing/2014/main" id="{DACF9E77-DF01-0C19-E5DC-1E373414062C}"/>
            </a:ext>
          </a:extLst>
        </xdr:cNvPr>
        <xdr:cNvPicPr>
          <a:picLocks/>
        </xdr:cNvPicPr>
      </xdr:nvPicPr>
      <xdr:blipFill>
        <a:blip xmlns:r="http://schemas.openxmlformats.org/officeDocument/2006/relationships" r:embed="rId321" cstate="print">
          <a:extLst>
            <a:ext uri="{28A0092B-C50C-407E-A947-70E740481C1C}">
              <a14:useLocalDpi xmlns:a14="http://schemas.microsoft.com/office/drawing/2010/main" val="0"/>
            </a:ext>
          </a:extLst>
        </a:blip>
        <a:stretch>
          <a:fillRect/>
        </a:stretch>
      </xdr:blipFill>
      <xdr:spPr>
        <a:xfrm>
          <a:off x="1120775" y="957684279"/>
          <a:ext cx="1177925" cy="527996"/>
        </a:xfrm>
        <a:prstGeom prst="rect">
          <a:avLst/>
        </a:prstGeom>
      </xdr:spPr>
    </xdr:pic>
    <xdr:clientData/>
  </xdr:twoCellAnchor>
  <xdr:twoCellAnchor>
    <xdr:from>
      <xdr:col>1</xdr:col>
      <xdr:colOff>25400</xdr:colOff>
      <xdr:row>723</xdr:row>
      <xdr:rowOff>80268</xdr:rowOff>
    </xdr:from>
    <xdr:to>
      <xdr:col>1</xdr:col>
      <xdr:colOff>1203325</xdr:colOff>
      <xdr:row>723</xdr:row>
      <xdr:rowOff>891242</xdr:rowOff>
    </xdr:to>
    <xdr:pic>
      <xdr:nvPicPr>
        <xdr:cNvPr id="14189" name="2024-0099">
          <a:extLst>
            <a:ext uri="{FF2B5EF4-FFF2-40B4-BE49-F238E27FC236}">
              <a16:creationId xmlns:a16="http://schemas.microsoft.com/office/drawing/2014/main" id="{DFADF7CB-8348-B678-E498-E67B05434429}"/>
            </a:ext>
          </a:extLst>
        </xdr:cNvPr>
        <xdr:cNvPicPr>
          <a:picLocks/>
        </xdr:cNvPicPr>
      </xdr:nvPicPr>
      <xdr:blipFill>
        <a:blip xmlns:r="http://schemas.openxmlformats.org/officeDocument/2006/relationships" r:embed="rId322" cstate="print">
          <a:extLst>
            <a:ext uri="{28A0092B-C50C-407E-A947-70E740481C1C}">
              <a14:useLocalDpi xmlns:a14="http://schemas.microsoft.com/office/drawing/2010/main" val="0"/>
            </a:ext>
          </a:extLst>
        </a:blip>
        <a:stretch>
          <a:fillRect/>
        </a:stretch>
      </xdr:blipFill>
      <xdr:spPr>
        <a:xfrm>
          <a:off x="1120775" y="958514343"/>
          <a:ext cx="1177925" cy="810974"/>
        </a:xfrm>
        <a:prstGeom prst="rect">
          <a:avLst/>
        </a:prstGeom>
      </xdr:spPr>
    </xdr:pic>
    <xdr:clientData/>
  </xdr:twoCellAnchor>
  <xdr:twoCellAnchor>
    <xdr:from>
      <xdr:col>1</xdr:col>
      <xdr:colOff>25400</xdr:colOff>
      <xdr:row>724</xdr:row>
      <xdr:rowOff>71636</xdr:rowOff>
    </xdr:from>
    <xdr:to>
      <xdr:col>1</xdr:col>
      <xdr:colOff>1203325</xdr:colOff>
      <xdr:row>724</xdr:row>
      <xdr:rowOff>899865</xdr:rowOff>
    </xdr:to>
    <xdr:pic>
      <xdr:nvPicPr>
        <xdr:cNvPr id="14193" name="2024-0100">
          <a:extLst>
            <a:ext uri="{FF2B5EF4-FFF2-40B4-BE49-F238E27FC236}">
              <a16:creationId xmlns:a16="http://schemas.microsoft.com/office/drawing/2014/main" id="{167F53CD-D639-333F-B49C-3A9976B3556F}"/>
            </a:ext>
          </a:extLst>
        </xdr:cNvPr>
        <xdr:cNvPicPr>
          <a:picLocks/>
        </xdr:cNvPicPr>
      </xdr:nvPicPr>
      <xdr:blipFill>
        <a:blip xmlns:r="http://schemas.openxmlformats.org/officeDocument/2006/relationships" r:embed="rId323" cstate="print">
          <a:extLst>
            <a:ext uri="{28A0092B-C50C-407E-A947-70E740481C1C}">
              <a14:useLocalDpi xmlns:a14="http://schemas.microsoft.com/office/drawing/2010/main" val="0"/>
            </a:ext>
          </a:extLst>
        </a:blip>
        <a:stretch>
          <a:fillRect/>
        </a:stretch>
      </xdr:blipFill>
      <xdr:spPr>
        <a:xfrm>
          <a:off x="1120775" y="959477261"/>
          <a:ext cx="1177925" cy="828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26276</xdr:colOff>
          <xdr:row>0</xdr:row>
          <xdr:rowOff>32846</xdr:rowOff>
        </xdr:from>
        <xdr:to>
          <xdr:col>14</xdr:col>
          <xdr:colOff>341586</xdr:colOff>
          <xdr:row>6</xdr:row>
          <xdr:rowOff>110655</xdr:rowOff>
        </xdr:to>
        <xdr:pic>
          <xdr:nvPicPr>
            <xdr:cNvPr id="7" name="Image 6">
              <a:extLst>
                <a:ext uri="{FF2B5EF4-FFF2-40B4-BE49-F238E27FC236}">
                  <a16:creationId xmlns:a16="http://schemas.microsoft.com/office/drawing/2014/main" id="{0043BDB3-126C-328E-CAFA-E2DFA7A5C80F}"/>
                </a:ext>
              </a:extLst>
            </xdr:cNvPr>
            <xdr:cNvPicPr>
              <a:picLocks noChangeAspect="1" noChangeArrowheads="1"/>
              <a:extLst>
                <a:ext uri="{84589F7E-364E-4C9E-8A38-B11213B215E9}">
                  <a14:cameraTool cellRange="Icone" spid="_x0000_s8629"/>
                </a:ext>
              </a:extLst>
            </xdr:cNvPicPr>
          </xdr:nvPicPr>
          <xdr:blipFill>
            <a:blip xmlns:r="http://schemas.openxmlformats.org/officeDocument/2006/relationships" r:embed="rId1"/>
            <a:srcRect/>
            <a:stretch>
              <a:fillRect/>
            </a:stretch>
          </xdr:blipFill>
          <xdr:spPr bwMode="auto">
            <a:xfrm>
              <a:off x="4506310" y="32846"/>
              <a:ext cx="1537138" cy="1378464"/>
            </a:xfrm>
            <a:prstGeom prst="rect">
              <a:avLst/>
            </a:prstGeom>
            <a:noFill/>
            <a:ln w="3175">
              <a:solidFill>
                <a:schemeClr val="tx1"/>
              </a:solidFill>
            </a:ln>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23811</xdr:colOff>
      <xdr:row>28</xdr:row>
      <xdr:rowOff>21090</xdr:rowOff>
    </xdr:from>
    <xdr:to>
      <xdr:col>7</xdr:col>
      <xdr:colOff>264397</xdr:colOff>
      <xdr:row>34</xdr:row>
      <xdr:rowOff>156151</xdr:rowOff>
    </xdr:to>
    <xdr:pic>
      <xdr:nvPicPr>
        <xdr:cNvPr id="2" name="Image 1">
          <a:extLst>
            <a:ext uri="{FF2B5EF4-FFF2-40B4-BE49-F238E27FC236}">
              <a16:creationId xmlns:a16="http://schemas.microsoft.com/office/drawing/2014/main" id="{D570B978-8C2B-4DA2-946B-5B4C0E005C35}"/>
            </a:ext>
          </a:extLst>
        </xdr:cNvPr>
        <xdr:cNvPicPr>
          <a:picLocks noChangeAspect="1"/>
        </xdr:cNvPicPr>
      </xdr:nvPicPr>
      <xdr:blipFill>
        <a:blip xmlns:r="http://schemas.openxmlformats.org/officeDocument/2006/relationships" r:embed="rId1"/>
        <a:stretch>
          <a:fillRect/>
        </a:stretch>
      </xdr:blipFill>
      <xdr:spPr>
        <a:xfrm>
          <a:off x="8310561" y="2960233"/>
          <a:ext cx="1621711" cy="1114775"/>
        </a:xfrm>
        <a:prstGeom prst="rect">
          <a:avLst/>
        </a:prstGeom>
      </xdr:spPr>
    </xdr:pic>
    <xdr:clientData/>
  </xdr:twoCellAnchor>
  <xdr:twoCellAnchor>
    <xdr:from>
      <xdr:col>7</xdr:col>
      <xdr:colOff>340178</xdr:colOff>
      <xdr:row>28</xdr:row>
      <xdr:rowOff>8164</xdr:rowOff>
    </xdr:from>
    <xdr:to>
      <xdr:col>8</xdr:col>
      <xdr:colOff>432441</xdr:colOff>
      <xdr:row>35</xdr:row>
      <xdr:rowOff>8518</xdr:rowOff>
    </xdr:to>
    <xdr:pic>
      <xdr:nvPicPr>
        <xdr:cNvPr id="3" name="Image 2">
          <a:extLst>
            <a:ext uri="{FF2B5EF4-FFF2-40B4-BE49-F238E27FC236}">
              <a16:creationId xmlns:a16="http://schemas.microsoft.com/office/drawing/2014/main" id="{518EA108-66AF-424B-817F-B885239FD7F8}"/>
            </a:ext>
          </a:extLst>
        </xdr:cNvPr>
        <xdr:cNvPicPr>
          <a:picLocks noChangeAspect="1"/>
        </xdr:cNvPicPr>
      </xdr:nvPicPr>
      <xdr:blipFill>
        <a:blip xmlns:r="http://schemas.openxmlformats.org/officeDocument/2006/relationships" r:embed="rId2"/>
        <a:stretch>
          <a:fillRect/>
        </a:stretch>
      </xdr:blipFill>
      <xdr:spPr>
        <a:xfrm>
          <a:off x="10008053" y="2947307"/>
          <a:ext cx="1473388" cy="114335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ois SIMOND" refreshedDate="45648.655370949076" createdVersion="8" refreshedVersion="8" minRefreshableVersion="3" recordCount="983" xr:uid="{DD5E6F0C-5D46-42A6-9A73-897763DAFB8A}">
  <cacheSource type="worksheet">
    <worksheetSource name="Inventaire"/>
  </cacheSource>
  <cacheFields count="20">
    <cacheField name="Objet ID (A&gt;Z)" numFmtId="0">
      <sharedItems/>
    </cacheField>
    <cacheField name="Image (vignette)" numFmtId="0">
      <sharedItems containsNonDate="0" containsString="0" containsBlank="1"/>
    </cacheField>
    <cacheField name="Cote" numFmtId="0">
      <sharedItems/>
    </cacheField>
    <cacheField name="Descriptif" numFmtId="0">
      <sharedItems containsBlank="1" count="366">
        <s v="Berfou jouet"/>
        <s v="Photo"/>
        <s v="Berfou en toile"/>
        <s v="Berfou-nasse en chanvre"/>
        <s v="Tramail"/>
        <s v="Nasse métallique"/>
        <s v="Filet plan"/>
        <s v="Flotteur en liège"/>
        <s v="Monte"/>
        <s v="Aubière"/>
        <s v="Polet de fond"/>
        <s v="Caisse à poissons"/>
        <s v="Fils nylon"/>
        <s v="Aiguillette en bois"/>
        <s v="Fourche à deux dents"/>
        <s v="Boille"/>
        <s v="Enrouleur-dévidoir"/>
        <s v="Equipement et accessoires de pêche sportive"/>
        <s v="Dériveur"/>
        <s v="Paléière de lève"/>
        <s v="Goujonnière"/>
        <s v="Berfou en chanvre"/>
        <s v="Filet de fond en coton"/>
        <s v="Rames croisantes"/>
        <s v="Filet - Fragment de grand filet."/>
        <s v="Ancelar"/>
        <s v="Fil dormant synthétique"/>
        <s v="Fouène à six dents"/>
        <s v="Bet"/>
        <s v="Flotteurs pour le fil flottant"/>
        <s v="Vion"/>
        <s v="Filet étole de fond en coton"/>
        <s v="Bignet en aluminium"/>
        <s v="Poinçon"/>
        <s v="Machine à lever les filets"/>
        <s v="Motogodille"/>
        <s v="Caisse à fil dormant"/>
        <s v="Macon"/>
        <s v="Corde"/>
        <s v="Dévidoir"/>
        <s v="Fil dormant en échevettes"/>
        <s v="Botte-chauque"/>
        <s v="Fil en échevettes"/>
        <s v="Polet de lève"/>
        <s v="Etevau"/>
        <s v="Filet étole de fond en nylon"/>
        <s v="Moule en bois"/>
        <s v="Soliveau en liège"/>
        <s v="Aiguillette en bambou"/>
        <s v="Bobine"/>
        <s v="Berfou - toile"/>
        <s v="Mèche plombée"/>
        <s v="Fil nylon"/>
        <s v="Berfou en  toile"/>
        <s v="Bignet en écorce"/>
        <s v="Fascine"/>
        <s v="Nille"/>
        <s v="Berfou nasse - toile"/>
        <s v="Filet monofil"/>
        <s v="Vivier flottant"/>
        <s v="Tendieu ou servante"/>
        <s v="Balance romaine"/>
        <s v="Botte"/>
        <s v="Tolet"/>
        <s v="Filet nylon"/>
        <s v="Outils du Néolithique"/>
        <s v="Moufle"/>
        <s v="Corne de brume"/>
        <s v="Ancre à quatre becs"/>
        <s v="Thèse de doctorat d’André JEANNERET"/>
        <s v="Livre - Histoire de la Pêche des Ages de la Pierre à nos Jour"/>
        <s v="Racloir à écailler"/>
        <s v="Aiguillette en plastique"/>
        <s v="Ansena"/>
        <s v="Galet encoché"/>
        <s v="Pierre encochée"/>
        <s v="Rondzonnière"/>
        <s v="Filet de fond en monofil"/>
        <s v="Toile de coton"/>
        <s v="Torchon"/>
        <s v="Bignet - écorce"/>
        <s v="Bignet en Sagex"/>
        <s v="Couteau à écailler"/>
        <s v="Harpon à filet"/>
        <s v="Plaque de liège"/>
        <s v="Liette"/>
        <s v="Pelote de vêtre "/>
        <s v="Mèche de chalame"/>
        <s v="Chalame en chanvre"/>
        <s v="Bignet en bois"/>
        <s v="Boîte à ouvrage"/>
        <s v="Navette en bois"/>
        <s v="Fascicule du Concordat sur la Pêche"/>
        <s v=" Feuillet d'Arrêté "/>
        <s v="Ecope en bois"/>
        <s v="Bignet en liège"/>
        <s v="Flotteur"/>
        <s v="Reproduction"/>
        <s v="Tirage"/>
        <s v="Plomb"/>
        <s v="Filet de fond nylon / monofil"/>
        <s v="Marcon de grand filet"/>
        <s v="Enrouleurs-dévidoirs"/>
        <s v="Filoche"/>
        <s v="Berfou atypique"/>
        <s v="Berfou en fil anglais"/>
        <s v="Fil dormant en chanvre"/>
        <s v="Etole nylon"/>
        <s v="Filet - Grand-filet à féra"/>
        <s v="Gaffe"/>
        <s v="Vidéo"/>
        <s v="Epingle"/>
        <s v="Nasse nylon"/>
        <s v="Truble"/>
        <s v="Harpon / grappin à filet"/>
        <s v="Tragalle"/>
        <s v="Série Archéologie neuchâteloise n°30"/>
        <s v="Canne à pêche"/>
        <s v="Filet simple toile"/>
        <s v="Ancre"/>
        <s v="Épervier"/>
        <s v="Petit registre comptable"/>
        <s v="Bas de ligne"/>
        <s v="Article de la Feuille d’Avis de Neuchâtel"/>
        <s v="Fouène"/>
        <s v="Gambe"/>
        <s v="Aiguille à locher"/>
        <s v=" La Pêche et les Pêcheurs du lac de Neuchâtel"/>
        <s v="Dessin et questionnaire"/>
        <s v="Carte postale"/>
        <s v="Fil dormant"/>
        <s v="Carte piscicole"/>
        <s v="Schéma"/>
        <s v="Canardière"/>
        <s v="Filet synthétique monofil"/>
        <s v="Canardière - caisse d'outillage"/>
        <s v="Disquettes de film"/>
        <s v="Loquette"/>
        <s v="Aiguillettes / navettes"/>
        <s v="Devon"/>
        <s v="Cuillère en métal"/>
        <s v="Goléron"/>
        <s v="Clou forgé"/>
        <s v="Photocopie - Plan de la pêcherie de l’Arnon à la Poissine"/>
        <s v="Bouteille d'eau de la Sarine"/>
        <s v="Peinture - Huile"/>
        <s v="Peinture - Aquarelle"/>
        <s v="Vivier"/>
        <s v="Bouteille à vairons"/>
        <s v="Flotteur en verre"/>
        <s v="Cadre"/>
        <s v="Moulinet"/>
        <s v="Planchette"/>
        <s v="Aiguillette"/>
        <s v="Bocal à batterie"/>
        <s v="Boîte à grenaille"/>
        <s v="Ecrevisse - Exosquelette"/>
        <s v="Ecrevisse - pinces"/>
        <s v="Ecrevisse - gastrolithes"/>
        <s v="Truite - Hure"/>
        <s v="Brochet - Hure"/>
        <s v="Marque à feu"/>
        <s v="Cahier d’observation de feu Alphonse Henry"/>
        <s v="Etole de nylon"/>
        <s v="Peinture - Tableau"/>
        <s v="Etole"/>
        <s v="Bobine de traîne"/>
        <s v="Pelote de chalame en chanvre"/>
        <s v="Etole de fond en nylon"/>
        <s v="Bourriche en vannerie"/>
        <s v="Vêtre en sisal"/>
        <s v="Hameçon"/>
        <s v="Montures"/>
        <s v="Boîte à mouches"/>
        <s v="Cuillère en coquille"/>
        <s v="Ligne"/>
        <s v="Brochet - Moulage"/>
        <s v="Brochet - Céramique"/>
        <s v="Truite - Céramique"/>
        <s v="Triptyque"/>
        <s v="Canot de pêche"/>
        <s v="Balance à écrevisses, appelée aussi étiquette"/>
        <s v="Tour métallique"/>
        <s v="Canne à mouche"/>
        <s v="Moulinet en bois"/>
        <s v="Etole monofil"/>
        <s v="Ménier en nylon"/>
        <s v="Ménier"/>
        <s v="Mouche"/>
        <s v="Feuille du Courrier de Neuchâtel"/>
        <s v="Boîte de fils"/>
        <s v="Devon métallique"/>
        <s v="Tour en bois"/>
        <s v="Silure - Ossements"/>
        <s v="Méni / étole"/>
        <s v="Méni"/>
        <s v="Rouet à corde"/>
        <s v="Toupin"/>
        <s v="Filet bas"/>
        <s v="Rame"/>
        <s v="Aiguillette géante"/>
        <s v="Bignet"/>
        <s v="Bignets de celluloïde"/>
        <s v="Etalon en aluminium"/>
        <s v="Bois pour fil"/>
        <s v="Assomoir"/>
        <s v="Aiguillette en métal"/>
        <s v="Crochet"/>
        <s v="Moule"/>
        <s v="Alène en bois"/>
        <s v="Jauge"/>
        <s v="Alène en daguets de chevreuil"/>
        <s v="Etole en monofil"/>
        <s v="Filet"/>
        <s v="Etole en coton"/>
        <s v="Foène à anguille"/>
        <s v="Foène française"/>
        <s v="Foène anglaise"/>
        <s v="Foène états-unienne"/>
        <s v="Foène méditerranéenne"/>
        <s v="Foène à cinq dents"/>
        <s v="Foène à quatre dents"/>
        <s v="Foène"/>
        <s v="Foène à neuf brins"/>
        <s v="Enrouleur/bobine de traîneau"/>
        <s v="Enrouleur pour la traîne"/>
        <s v="Tablier en cuir"/>
        <s v="Moteur hors-bord"/>
        <s v=" Lithographie"/>
        <s v="Harpon en bois de cerf"/>
        <s v="Etole en nylon"/>
        <s v="Polet"/>
        <s v="Aiguillette en os de poule"/>
        <s v="Aiguillette à deux fourchettes"/>
        <s v="Moule en os"/>
        <s v="Cylindre en bois"/>
        <s v="Foène à six dents"/>
        <s v="Etole synthétique"/>
        <s v="Bobine de traîneau"/>
        <s v="Gambe à corégones"/>
        <s v="Echosondeur"/>
        <s v="Sguigne"/>
        <s v="Etiquette imprimée"/>
        <s v="Cadre d’ardoise d'école"/>
        <s v="Epoulot"/>
        <s v="Boîte cylindrique"/>
        <s v="Brochure"/>
        <s v="Pochette d'allumettes"/>
        <s v="Feuille d'avis de Neuchâtel"/>
        <s v="Peinture"/>
        <s v="Vivier sabot"/>
        <s v="Livre - Le Pêcheur de Lune"/>
        <s v="Livre - Le Gardon, sa pêche en toutes saisons"/>
        <s v="Livre - La Pêche au lancer"/>
        <s v="Livre - La Pêche au coup"/>
        <s v="Support pour canne"/>
        <s v="Ligne de traîne"/>
        <s v="Pince à grain de Pb"/>
        <s v="Flotteur Buldo"/>
        <s v="Boîte à logettes"/>
        <s v="Cuillère vaironnée"/>
        <s v="Amorce Charlot "/>
        <s v="Poids"/>
        <s v="Flotteur en plastique"/>
        <s v="Pochette de racines"/>
        <s v="Hameçons - pochette"/>
        <s v="Racine"/>
        <s v="Flotteur fuselé"/>
        <s v="Bouchon"/>
        <s v="Cuillère"/>
        <s v="Olive"/>
        <s v="Poisson nageur"/>
        <s v="Emérillon double"/>
        <s v="Emérillon triple"/>
        <s v="Emérillon ancien"/>
        <s v="Emérillon asymétrique"/>
        <s v="Emérillon cylindrique"/>
        <s v="Agraphe"/>
        <s v="Emérillon-agrafe"/>
        <s v="Emérillon assujetti"/>
        <s v="Agraphe rapide"/>
        <s v="Anneau brisé"/>
        <s v="Grelot"/>
        <s v="Fourreau à hameçons"/>
        <s v="Ruban métrique et balance"/>
        <s v="Dérouleur"/>
        <s v="Rachis"/>
        <s v="Nymphe"/>
        <s v="Tambour"/>
        <s v="Mât"/>
        <s v="Hélice"/>
        <s v="Fil en pelote"/>
        <s v="Boîte à hameçon"/>
        <s v="Timbre et enveloppe"/>
        <s v="Bassin de vigne"/>
        <s v="Coupure de presse"/>
        <s v="Rouleau"/>
        <s v="Harpon"/>
        <s v="Seau à vif"/>
        <s v="Enrouleur/dévidoir"/>
        <s v="Bourriche-vivier métallique"/>
        <s v="Boîte en plastique"/>
        <s v="Griffe"/>
        <s v="Racloir à écailles"/>
        <s v="Cliché noir-blanc"/>
        <s v="Cliché sépia"/>
        <s v="Marques à feu"/>
        <s v="Photocopie du mandement de 1796"/>
        <s v="Leurres"/>
        <s v="Harpons "/>
        <s v="Dévidoir-enrouleur"/>
        <s v="Torchons en bois"/>
        <s v="Dévidoir-planchette"/>
        <s v="Dévidoir-cadre"/>
        <s v="Pochettes"/>
        <s v="boîtes à teignes"/>
        <s v="Reproduction d’une peinture"/>
        <s v="Bible"/>
        <m u="1"/>
        <s v="Grappin à filet" u="1"/>
        <s v="Photo J. H. Apothéloz" u="1"/>
        <s v="Equipement et accessoires" u="1"/>
        <s v="Filet grand" u="1"/>
        <s v="Livre" u="1"/>
        <s v="Ecorce à bignet" u="1"/>
        <s v="Filet grand à féra" u="1"/>
        <s v="Article" u="1"/>
        <s v="Bignet écorce" u="1"/>
        <s v="Disquette informatique" u="1"/>
        <s v=" Photocopie de Plan de la pêcherie de l’Arnon à la Poissine" u="1"/>
        <s v="Céramique" u="1"/>
        <s v="Balance à écrevisses" u="1"/>
        <s v="Pochette d'alumettes" u="1"/>
        <s v="Feuille d'avis NE" u="1"/>
        <s v="Racines - pochette" u="1"/>
        <s v="Bourriche-vivier" u="1"/>
        <s v="Cadre d’ardoise" u="1"/>
        <s v="Truite - Moulage" u="1"/>
        <s v="Caisse d'outillage canardière" u="1"/>
        <s v="Grappin" u="1"/>
        <s v="Harpon / grappin" u="1"/>
        <s v="Harpon léger" u="1"/>
        <s v="Harpon métallique" u="1"/>
        <s v="Pierre" u="1"/>
        <s v="Etiquette" u="1"/>
        <s v="Aiguillete à deux fourchettes" u="1"/>
        <s v="Allumettes" u="1"/>
        <s v="Document - Thèse" u="1"/>
        <s v="Document - Livre" u="1"/>
        <s v="Document - Fascicule du Concordat sur la Pêche" u="1"/>
        <s v="Document - Feuillet d'Arrêté " u="1"/>
        <s v="Document - Tirage" u="1"/>
        <s v="Document - Série Archéologie neuchâteloise n°30" u="1"/>
        <s v="Document - Petit registre comptable" u="1"/>
        <s v="Document - La Pêche et les Pêcheurs du lac de Neuchâtel" u="1"/>
        <s v="Document - Dessin et questionnaire" u="1"/>
        <s v="Document - Photocopie de Plan de la pêcherie de l’Arnon à la Poissine" u="1"/>
        <s v="Document - Cahier d’observation de feu Alphonse Henry" u="1"/>
        <s v="Document - Feuille du Courrier de Neuchâtel" u="1"/>
        <s v="Document - Lithographie" u="1"/>
        <s v="Document - Etiquette" u="1"/>
        <s v="Document - Brochure" u="1"/>
        <s v="Document - Feuille d'avis NE" u="1"/>
        <s v="Document - Bible" u="1"/>
        <s v="Torchon " u="1"/>
        <s v="Pochette d'hameçons" u="1"/>
      </sharedItems>
    </cacheField>
    <cacheField name="Description détaillée" numFmtId="0">
      <sharedItems longText="1"/>
    </cacheField>
    <cacheField name="Inv. 2024" numFmtId="0">
      <sharedItems containsBlank="1" count="12">
        <s v="B2"/>
        <s v="B3"/>
        <s v="B4"/>
        <s v="Non local."/>
        <m/>
        <s v="B8"/>
        <s v="B5"/>
        <s v="Mémoire"/>
        <s v="B1"/>
        <s v="B9"/>
        <s v="B6"/>
        <s v="???" u="1"/>
      </sharedItems>
    </cacheField>
    <cacheField name="Endroit24" numFmtId="0">
      <sharedItems containsBlank="1" containsMixedTypes="1" containsNumber="1" containsInteger="1" minValue="105" maxValue="508"/>
    </cacheField>
    <cacheField name="Baraque22" numFmtId="0">
      <sharedItems containsBlank="1"/>
    </cacheField>
    <cacheField name="Endroit22" numFmtId="0">
      <sharedItems containsBlank="1" containsMixedTypes="1" containsNumber="1" containsInteger="1" minValue="102" maxValue="490"/>
    </cacheField>
    <cacheField name="Info/Expo22" numFmtId="0">
      <sharedItems containsBlank="1" containsMixedTypes="1" containsNumber="1" containsInteger="1" minValue="102" maxValue="102"/>
    </cacheField>
    <cacheField name="Lieux" numFmtId="0">
      <sharedItems containsBlank="1"/>
    </cacheField>
    <cacheField name="Epoque" numFmtId="0">
      <sharedItems containsBlank="1" containsMixedTypes="1" containsNumber="1" containsInteger="1" minValue="1830" maxValue="2024"/>
    </cacheField>
    <cacheField name="Date début" numFmtId="0">
      <sharedItems containsString="0" containsBlank="1" containsNumber="1" containsInteger="1" minValue="-15000" maxValue="2024"/>
    </cacheField>
    <cacheField name="Date fin" numFmtId="0">
      <sharedItems containsString="0" containsBlank="1" containsNumber="1" containsInteger="1" minValue="-8000" maxValue="2024"/>
    </cacheField>
    <cacheField name="Etat [liste]" numFmtId="0">
      <sharedItems containsBlank="1"/>
    </cacheField>
    <cacheField name="Domaines [liste]" numFmtId="0">
      <sharedItems containsBlank="1" count="36">
        <s v="Berfou / Etiquette / Nasse"/>
        <s v="Document"/>
        <s v="Filet courant"/>
        <s v="Etole (maillante) / Harpon"/>
        <s v="Flotteur"/>
        <s v="Contenant"/>
        <s v="Filochage / Corderie"/>
        <s v="Ligne / Hameçon / Foène"/>
        <s v="Bateau"/>
        <s v="Vêtement / Outil"/>
        <s v="Lest"/>
        <s v="Leurre"/>
        <s v="Animaux"/>
        <m u="1"/>
        <s v="Outil / Vêtement" u="1"/>
        <s v="Étalon / Mesure" u="1"/>
        <s v="Berfou / Nasse" u="1"/>
        <s v="Bouriche / Caisse / Vivier" u="1"/>
        <s v="Épervier / Filoche / Etiquette" u="1"/>
        <s v="Foène / Harpon" u="1"/>
        <s v="Ligne / Traîne / Fil / Gambe" u="1"/>
        <s v="Vivier / Caisse" u="1"/>
        <s v="Etole (maillante)" u="1"/>
        <s v="Filochage" u="1"/>
        <s v="Épervier" u="1"/>
        <s v="Etole" u="1"/>
        <s v="Figuration" u="1"/>
        <s v="Filet" u="1"/>
        <s v="Foène" u="1"/>
        <s v="Harpon" u="1"/>
        <s v="Moulinet" u="1"/>
        <s v="Outil" u="1"/>
        <s v="Pêche au fil" u="1"/>
        <s v="Traîne" u="1"/>
        <s v="Vêtement" u="1"/>
        <s v="Vivier" u="1"/>
      </sharedItems>
    </cacheField>
    <cacheField name="Marque(s), signature(s)" numFmtId="0">
      <sharedItems containsBlank="1"/>
    </cacheField>
    <cacheField name="Contributions / Don de" numFmtId="0">
      <sharedItems containsBlank="1"/>
    </cacheField>
    <cacheField name="Hauteur cellules" numFmtId="0">
      <sharedItems/>
    </cacheField>
    <cacheField name="année" numFmtId="0">
      <sharedItems count="27">
        <s v="0000"/>
        <s v="1986"/>
        <s v="1987"/>
        <s v="1989"/>
        <s v="1991"/>
        <s v="1992"/>
        <s v="1993"/>
        <s v="1994"/>
        <s v="1995"/>
        <s v="2006"/>
        <s v="2007"/>
        <s v="2008"/>
        <s v="2009"/>
        <s v="2011"/>
        <s v="2012"/>
        <s v="2013"/>
        <s v="2014"/>
        <s v="2015"/>
        <s v="2017"/>
        <s v="2018"/>
        <s v="2019"/>
        <s v="2020"/>
        <s v="2021"/>
        <s v="2022"/>
        <s v="2023"/>
        <s v="2024"/>
        <s v="9999"/>
      </sharedItems>
    </cacheField>
  </cacheFields>
  <extLst>
    <ext xmlns:x14="http://schemas.microsoft.com/office/spreadsheetml/2009/9/main" uri="{725AE2AE-9491-48be-B2B4-4EB974FC3084}">
      <x14:pivotCacheDefinition pivotCacheId="171873257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3">
  <r>
    <s v="0000-0001"/>
    <m/>
    <s v="???"/>
    <x v="0"/>
    <s v="Mini berfou jouet sans cote ni description dans B2."/>
    <x v="0"/>
    <s v="Sud"/>
    <m/>
    <m/>
    <m/>
    <m/>
    <m/>
    <m/>
    <m/>
    <s v="Bon"/>
    <x v="0"/>
    <m/>
    <m/>
    <s v="v_x000a_v_x000a_v_x000a_v_x000a_v_x000a_v"/>
    <x v="0"/>
  </r>
  <r>
    <s v="0000-0002"/>
    <m/>
    <s v="???"/>
    <x v="1"/>
    <s v="Photo du pêcheur Jacques-Henri Apothéloz en 1908 dans sa loquettte à Grandson, doyen des pêcheurs vaudois âgé de 90 ans. Photo Auguste Vautier-Dufour.  Don du musée suisse de l'appareil photographique, Vevey. "/>
    <x v="1"/>
    <s v="Ouest"/>
    <m/>
    <m/>
    <m/>
    <s v="Grandson"/>
    <n v="1908"/>
    <n v="1908"/>
    <n v="1908"/>
    <s v="Bon"/>
    <x v="1"/>
    <s v="Auguste Vautier-Dufour"/>
    <s v="Musée suisse de l'appareil photographique"/>
    <s v="v_x000a_v_x000a_v_x000a_v_x000a_v_x000a_v"/>
    <x v="0"/>
  </r>
  <r>
    <s v="1986-0003"/>
    <m/>
    <s v="MB 1986-3"/>
    <x v="2"/>
    <s v="MB 1986-3 – Trois berfous de la dernière génération, en toile manufacturée cylindrique (sauf le goléron), de maille 20 mm (longueur intérieure 63 ou 65 cm). Couture latérale. Trois côtes dans le goléron, ce dernier filoché à la main selon toute probabilité (cf. MB 91-24). Circonférence de 48 mailles jusqu'au 36e tour, longueur de 49 tours. Fermeture à lacet à la base. Cercles aux 14e, 25e et 36e tours, de diamètres à peine décroissants, non emboîtables. Crosses ou tendeurs non pelés, vraisemblablement en « bois rouge »  ou cornouiller sanguin. Etat de conservation parfait. (Pièces identiques à MB 91-17). – Don de Mme France Chappuis-Baudois, fille de Bernard Baudois, également d'Hauterive, auquel ces berfous ont appartenu (B. V.)."/>
    <x v="2"/>
    <s v="Est"/>
    <s v="B4"/>
    <n v="483"/>
    <s v="B2 à 09h"/>
    <s v="Hauterive"/>
    <m/>
    <m/>
    <m/>
    <s v="Parfait"/>
    <x v="0"/>
    <m/>
    <s v="CHAPPUIS-BAUDOIS France"/>
    <s v="v_x000a_v_x000a_v_x000a_v_x000a_v_x000a_v"/>
    <x v="1"/>
  </r>
  <r>
    <s v="1986-0004"/>
    <m/>
    <s v="MB 1986-4"/>
    <x v="3"/>
    <s v="MB 1986-4 – Berfou-nasse filoché en chanvre à la main et en spirale (sans couture latérale). Maille 40 mm. 60 mailles de circonférence. Longueur 123 cm. 44 tours y compris le goléron. Ce dernier présente quatre côtes de réduction. Il est relié par trois fils au cul de l'engin qui présente un tour (spire) de réductions. Quelques mailles sont raccommodées avec du nylon. Toile montée aux 10e, 21e et 32e tours sur trois cercles métalliques de diamètre légèrement décroissant. Présence de deux crosses pelées longues d'environ 155 cm et d'un morceau de bois orangé marqué au feu « Bd [Bernard] Baudois » attaché au cercle médian. Etat de conservation parfait. – Don de Mme France Chappuis-Baudois, Hauterive, fille de Bernard Baudois, pêcheur dans le même village (B. V.)."/>
    <x v="2"/>
    <m/>
    <s v="Non local."/>
    <m/>
    <m/>
    <s v="Hauterive"/>
    <m/>
    <m/>
    <m/>
    <s v="Parfait"/>
    <x v="0"/>
    <m/>
    <s v="CHAPPUIS-BAUDOIS France"/>
    <s v="v_x000a_v_x000a_v_x000a_v_x000a_v_x000a_v"/>
    <x v="1"/>
  </r>
  <r>
    <s v="1986-0005"/>
    <m/>
    <s v="MB 1986-5"/>
    <x v="4"/>
    <s v="MB 1986-5 – Tramail en parfait état. Chalame de chanvre garni de bignets toutes les quatre ansettes. Ansettes longues de 19 cm. Nappe (flue) de maille 50 mm comptant 38 tours : Avant-gardes de maille 19 cm pour 5 tours. Vêtre en coton ou en chanvre portant des plombs roulés tous les 21 cm environ. Tramail confectionné par Bernard Baudois. Poids 14,7 kg. – Don de Mme France Chappuis-Baudois, Hauterive (B. V.)."/>
    <x v="2"/>
    <s v="Est"/>
    <s v="B4"/>
    <n v="481"/>
    <m/>
    <m/>
    <m/>
    <m/>
    <m/>
    <s v="Parfait"/>
    <x v="2"/>
    <m/>
    <s v="CHAPPUIS-BAUDOIS France"/>
    <s v="v_x000a_v_x000a_v_x000a_v_x000a_v_x000a_v"/>
    <x v="1"/>
  </r>
  <r>
    <s v="1986-0006"/>
    <m/>
    <s v="MB 1986-6"/>
    <x v="5"/>
    <s v="MB 1986-6 – Nasse datant de 1965-1970 constituée d'une armature métallique couverte de treillis (base 150 x 64 cm ; hauteur 58cm). Du 1er mars au 15 avril, cette nasse était posée jusqu'à 20 m de profondeur pour la perche, cela dans le sens du courant, puis à n'importe quelle profondeur. – Don de Jean-Louis Nicollier, La Raisse, Concise (B. V.)."/>
    <x v="1"/>
    <s v="Ouest"/>
    <s v="B3"/>
    <s v="Exposé"/>
    <m/>
    <m/>
    <s v="1965-1970"/>
    <n v="1965"/>
    <n v="1970"/>
    <m/>
    <x v="0"/>
    <m/>
    <s v="NICOLLIER Jean-Louis"/>
    <s v="v_x000a_v_x000a_v_x000a_v_x000a_v_x000a_v"/>
    <x v="1"/>
  </r>
  <r>
    <s v="1986-0007"/>
    <m/>
    <s v="MB 1986-7"/>
    <x v="6"/>
    <s v="MB 1986-7 – Filet plan en nylon de maille 70 mm garni, tous les 5 chevalets, de bignets alternativement en liège et en écorce. La vêtre, non plombée, est en coton, tout comme le chalame. Hauteur 23 tours dont le premier et le dernier à fil double. Chevalets mesurant 17,5 cm et portant 3 mailles. Fin des années 1950. Pièce en bon état de conservation. – Don de Jean-Louis Nicollier, La Raisse, Concise (B. V.)."/>
    <x v="2"/>
    <s v="Nord"/>
    <s v="B4"/>
    <n v="470"/>
    <m/>
    <m/>
    <s v="Fin des années 1950"/>
    <n v="1955"/>
    <n v="1959"/>
    <s v="Bon"/>
    <x v="3"/>
    <m/>
    <s v="NICOLLIER Jean-Louis"/>
    <s v="v_x000a_v_x000a_v_x000a_v_x000a_v_x000a_v"/>
    <x v="1"/>
  </r>
  <r>
    <s v="1986-0008"/>
    <m/>
    <s v="MB 1986-8"/>
    <x v="7"/>
    <s v="MB 1986-8 – Trois flottes, probablement de lève, en liège, rectangulaires, dont deux ont leurs extrémités peintes en rouge et en bleu et une en rouge exclusivement ; une ficelle est enroulée autour. – Don de Jean-Louis Nicollier, La Raisse, Concise (B. V.)."/>
    <x v="3"/>
    <m/>
    <s v="Non local."/>
    <m/>
    <m/>
    <m/>
    <m/>
    <m/>
    <m/>
    <m/>
    <x v="4"/>
    <m/>
    <s v="NICOLLIER Jean-Louis"/>
    <s v="v_x000a_v_x000a_v_x000a_v_x000a_v_x000a_v"/>
    <x v="1"/>
  </r>
  <r>
    <s v="1986-0009"/>
    <m/>
    <s v="MB 1986-9"/>
    <x v="8"/>
    <s v="MB 1986-9 – Monte en coton achetée d'occasion vers 1940 à un pêcheur lémanique. Il s'agit d'une seine dont la manoeuvre requérait le concours de deux hommes. On s'en servaient entre 8 et 15 m de profondeur, sur la beine, à l'attention de la perche et du vengeron. Le bas de l'engin, lesté de pierres, touchait le fond. Lors du retrait, le bateau était ancré. Le sac mesure 12 m de largeur et autant de profondeur. Il est flanqué de deux bras terminés par une manchette destinée à recevoir un chavon. Engin en bon état. – Don d'Edouard Sandoz à Hauterive (B. V.)."/>
    <x v="2"/>
    <s v="Est"/>
    <s v="B4"/>
    <n v="480"/>
    <m/>
    <s v="Région lémanique"/>
    <s v="vers 1940"/>
    <n v="1935"/>
    <n v="1945"/>
    <s v="Bon"/>
    <x v="2"/>
    <m/>
    <s v="SANDOZ Edouard"/>
    <s v="v_x000a_v_x000a_v_x000a_v_x000a_v_x000a_v"/>
    <x v="1"/>
  </r>
  <r>
    <s v="1986-0010"/>
    <m/>
    <s v="MB 1986-10"/>
    <x v="9"/>
    <s v="MB 1986-10 – Aubière de maille 12 mm et 86 tours de hauteur. Son chalame de chanvre est garni de planchettes de bois peintes d'un côté (toutes les cinq ansettes) et d’une vêtre en crin portant des petits plombs roulés (toutes les 7 mailles). Les ansettes sont longues de 15-16 cm et portent 14 mailles, sautant deux mailles intercalaires. Les petits côtés sont bordés par le chalame ou par la vêtre. Les zies, de 56 et 48 cm, sont constituées par du chalame torsadé sur lui-méme. Monté vers 1920, ce filet permettait de capturer, en février-mars, des tailleurs sous la Nautique à Neuchâtel (Evole) afin d'appâter la truite au fil dormant. Etat de conservation médiocre (ralingues détachées de la toile...). – Don d'Edouard Sandoz, Hauterive (B. V.)."/>
    <x v="4"/>
    <m/>
    <s v="B1"/>
    <s v="Vitrine 4"/>
    <m/>
    <s v="Neuchâtel"/>
    <s v="vers 1920"/>
    <n v="1915"/>
    <n v="1925"/>
    <s v="Mauvais"/>
    <x v="3"/>
    <m/>
    <s v="SANDOZ Edouard"/>
    <s v="v_x000a_v_x000a_v_x000a_v_x000a_v_x000a_v"/>
    <x v="1"/>
  </r>
  <r>
    <s v="1986-0011"/>
    <m/>
    <s v="MB 1986-11"/>
    <x v="10"/>
    <s v="MB 1986-11 – Polet de fond constitué par une hampe en bois traversant deux blocs de liège. Un clou la traverse au-dessus du liège. Une double cordelette en nylon est attachée de part et d'autre des blocs de liège ainsi qu'au bas de la hampe, à laquelle elle pend. Les fanions successifs ont disparu mais les clous qui les maintenaient demeurent. Objet sain quoique lessivé. – Don d'Edouard Sandoz, Hauterive (B. V.)."/>
    <x v="3"/>
    <m/>
    <s v="Non local."/>
    <m/>
    <m/>
    <m/>
    <m/>
    <m/>
    <m/>
    <s v="Bon"/>
    <x v="4"/>
    <m/>
    <s v="SANDOZ Edouard"/>
    <s v="v_x000a_v_x000a_v_x000a_v_x000a_v_x000a_v"/>
    <x v="1"/>
  </r>
  <r>
    <s v="1986-0017"/>
    <m/>
    <s v="MB 1986-17"/>
    <x v="11"/>
    <s v="MB 1986-17 – Caisse à poisson mesurant 70 x 37 x 19 cm ayant servi à l'expédition du poisson. Ses côtés et son couvercle portent l'inscription suivante marquée au feu : « PHILIPPE ARM / SAUGES-StAUBIN / 11 ». Parfait état de conservation. – Don de Mme Marguerite Brunner, Sauges près Saint-Aubin (D. D.)."/>
    <x v="0"/>
    <s v="Sud"/>
    <s v="B2"/>
    <s v="A 05h"/>
    <m/>
    <s v="Saint-Aubin-Sauges"/>
    <m/>
    <m/>
    <m/>
    <s v="Parfait"/>
    <x v="5"/>
    <m/>
    <s v="BRUNNER Marguerite"/>
    <s v="v_x000a_v_x000a_v_x000a_v_x000a_v_x000a_v"/>
    <x v="1"/>
  </r>
  <r>
    <s v="1986-0022"/>
    <m/>
    <s v="MB 1986-22"/>
    <x v="12"/>
    <s v="MB 1986-22 – Petit carton dont le couvercle porte une étiquette imprimée au nom de « Pierre Huser / 1, RUE MARTEREY / Lausanne » et l'adresse manuscrite de « Monsieur / Jules Chouet / Pêcheur / StAubin / Neuchâtel ». Il contient une étiquette de la maison « Madeleine Diemer / Filets de pêche / LAUSANNE » ainsi que sept bobines de fil pour la pêche : « fil de lin pour les grandes lèves », gros fil de coton (sans indication), fil fin, probablement de coton (sans indication), fil nylon n°2=bobine neuve provenant d'Irlande du nord, fil nylon n°100-2, fil nylon n°100-3, monofil vert bouteille. Parfait état de conservation. – Don de Mme Jules Chouet, Saint-Aubin (L. N.)."/>
    <x v="2"/>
    <s v="Nord"/>
    <s v="B4"/>
    <m/>
    <s v="B1 Tiroir 3"/>
    <m/>
    <m/>
    <m/>
    <m/>
    <s v="Parfait"/>
    <x v="6"/>
    <s v="«Pierre Huser »_x000a_« Jules Chouet»_x000a_«Madeleine Diemer»"/>
    <s v="CHOUET Jules"/>
    <s v="v_x000a_v_x000a_v_x000a_v_x000a_v_x000a_v"/>
    <x v="1"/>
  </r>
  <r>
    <s v="1986-0026"/>
    <m/>
    <s v="MB 1986-26"/>
    <x v="13"/>
    <s v="MB 1986-26 – Aiguillette (navette) en bois, à un ardillon et une échancrure, chargée de son fil (l = 22 cm). – Don de M. André Allisson, Sauges près Saint-Aubin (L. N.)."/>
    <x v="4"/>
    <m/>
    <s v="B1"/>
    <s v="Vitrine 4"/>
    <m/>
    <m/>
    <m/>
    <m/>
    <m/>
    <m/>
    <x v="6"/>
    <m/>
    <s v="ALLISSON André"/>
    <s v="v_x000a_v_x000a_v_x000a_v_x000a_v_x000a_v"/>
    <x v="1"/>
  </r>
  <r>
    <s v="1986-0107"/>
    <m/>
    <s v="MB 1986-0107"/>
    <x v="14"/>
    <s v="MB 1986-0107 – Fourche à fagots, à deux dents, vraisemblablement utilisée entre 1880 et 1930. Elle mesure 134 cm de longueur dont 32 pour la partie métallique. Cette dernière est assujettie au manche par un clou forgé. Cette fourche est conservée ici car les pêcheurs se servaient parfois de tels outils pour prendre du poisson, plutôt que d’une fouène compromettante. – Don de M. Robert Liaudet-Schertenleib."/>
    <x v="4"/>
    <m/>
    <s v="B1"/>
    <s v="Exposé"/>
    <m/>
    <m/>
    <m/>
    <m/>
    <m/>
    <m/>
    <x v="7"/>
    <m/>
    <s v="LIAUDET-SCHERTENLIEB Robert"/>
    <s v="v_x000a_v_x000a_v_x000a_v_x000a_v_x000a_v"/>
    <x v="1"/>
  </r>
  <r>
    <s v="1986-0203"/>
    <m/>
    <s v="MB 1986-203"/>
    <x v="1"/>
    <s v="MB 1986-203 – Photographie en noir et blanc de format 21 x 29 cm (avec des marges de 16 mm en haut et en bas). Elle fut prise durant l'Entre-deux-Guerres à Tivoli (Saint-Aubin-Sauges) et montre des pêcheurs devant leur étendage garni de filets de fond pleins de bondelles. D'autres filets, également non démaillés, sont visibles à l'intérieur de la baraque, à gauche. Des polets de fond sont suspendus à l'envers aux montants de l'étendage. Les pêcheurs sont chaussés de bottes en cuir à semelle en bois, cloûtée. On reconnaît, à gauche avec un chapeau et soutenant un « bois », Max Arm, au milieu avec un col blanc, Henri Barret, son beau-frère, cantonnier, à droite, Jean Arm, au second plan, devant la baraque, Marcel Pierrehumbert. A l'arrière-plan à droite, se profile la Maison Sandoz, aujourd'hui BEKA. – Don de M. Henri Bänziger, Gorgier (L. N.). – Négatif de cette photo : MB 1986-205."/>
    <x v="4"/>
    <m/>
    <s v="B1"/>
    <s v="Armoire 2"/>
    <s v="Carton"/>
    <s v="Saint-Aubin-Sauges"/>
    <s v="l'Entre-deux-Guerres"/>
    <n v="1919"/>
    <n v="1939"/>
    <m/>
    <x v="1"/>
    <m/>
    <s v="BÄNZIGER Henri"/>
    <s v="v_x000a_v_x000a_v_x000a_v_x000a_v_x000a_v"/>
    <x v="1"/>
  </r>
  <r>
    <s v="1986-0205"/>
    <m/>
    <s v="MB 1986-205"/>
    <x v="1"/>
    <s v="MB 1986-205 – Négatifs des photographies MB 1986-203 et MB 1986-204 – Don de Henri Bänziger, Gorgier (L. N.)."/>
    <x v="2"/>
    <s v="Nord"/>
    <s v="Non local."/>
    <m/>
    <m/>
    <s v="Saint-Aubin-Sauges"/>
    <m/>
    <m/>
    <m/>
    <m/>
    <x v="1"/>
    <m/>
    <s v="BÄNZIGER Henri"/>
    <s v="v_x000a_v_x000a_v_x000a_v_x000a_v_x000a_v"/>
    <x v="1"/>
  </r>
  <r>
    <s v="1986-0222"/>
    <m/>
    <s v="MB 1986-222"/>
    <x v="15"/>
    <s v="MB 1986-222 – Boille en métal avec couvercle à trous, peinte en vert, courroies tenues des deux côtés. – Don de Madame Danièle (?) Allisson-Beaune, veuve du propriétaire du magasin Au Pêcheur à la rue des Chavannes, à Neuchâtel."/>
    <x v="5"/>
    <s v="Est"/>
    <s v="B8"/>
    <m/>
    <m/>
    <m/>
    <m/>
    <m/>
    <m/>
    <m/>
    <x v="5"/>
    <m/>
    <s v="ALLISSON-BEAUNE Renée"/>
    <s v="v_x000a_v_x000a_v_x000a_v_x000a_v_x000a_v"/>
    <x v="1"/>
  </r>
  <r>
    <s v="1986-0225"/>
    <m/>
    <s v="MB 1986-225"/>
    <x v="16"/>
    <s v="MB 1986-0225 – Enrouleur-dévidoir à quatre ailes autour duquel est enroulée une ligne traînante. Poignées et croix en bois, barres de liaison en tubes d’aluminium, axe en fer. Epaisseur sans la poignée 18 cm. Poignée longue de 17 cm. Bras des croix longs de 27 cm. Il porte les inscriptions « 12 G » et « Mi-lève 12 ». – Don de Mme Danièle Allisson, veuve d’André auparavant propriétaire du magasin Au Pêcheur à Neuchâtel."/>
    <x v="2"/>
    <s v="Nord"/>
    <m/>
    <m/>
    <m/>
    <m/>
    <m/>
    <m/>
    <m/>
    <m/>
    <x v="7"/>
    <m/>
    <s v="ALLISSON-BEAUNE Renée"/>
    <s v="v_x000a_v_x000a_v_x000a_v_x000a_v_x000a_v"/>
    <x v="1"/>
  </r>
  <r>
    <s v="1986-0226"/>
    <m/>
    <s v="MB 1986-226"/>
    <x v="17"/>
    <s v="MB 1986-226 – Equipement et accessoires de pêche sportive. – Don de Mme Renée Allisson-Beaune, Ronzeru 5, 2026 Sauges près Saint-Aubin. "/>
    <x v="2"/>
    <s v="Nord"/>
    <m/>
    <m/>
    <m/>
    <m/>
    <m/>
    <m/>
    <m/>
    <m/>
    <x v="7"/>
    <m/>
    <s v="ALLISSON-BEAUNE Renée"/>
    <s v="v_x000a_v_x000a_v_x000a_v_x000a_v_x000a_v"/>
    <x v="1"/>
  </r>
  <r>
    <s v="1986-0227"/>
    <m/>
    <s v="MB 1986-0227"/>
    <x v="18"/>
    <s v="MB 1986-0227 – Deux dériveurs, l’un pour la droite du bateau et l’autre pour la gauche, de couleur rouge, en bois, chacun avec un crochet sur le dessus et un autre à leur extrémité tronquée. Dimensions 30x10 cm. – Origine inconnue."/>
    <x v="2"/>
    <s v="Nord"/>
    <s v="B4"/>
    <m/>
    <s v="Caisse &quot;Traîne&quot;"/>
    <m/>
    <m/>
    <m/>
    <m/>
    <m/>
    <x v="4"/>
    <m/>
    <s v="Origine inconnue"/>
    <s v="v_x000a_v_x000a_v_x000a_v_x000a_v_x000a_v"/>
    <x v="1"/>
  </r>
  <r>
    <s v="1986-0228"/>
    <m/>
    <s v="MB 1986-228"/>
    <x v="19"/>
    <s v="MB 1986-228 – Paléière de lève, en coton, de maille 50 mm, portant quelques plombs mais dépourvue de bignets. Hauteur environ 1,80 m soit 37 tours. Présence d'un tour de grossier en haut et en  bas. Les chevalets, longs de 18 cm, rassemblent quatre mailles. Un chalame de chanvre fait le tour du filet. Il constitue les zies. Ces dernières, en forme de boucles, sont longues de 1,15 m et 1,50 m (limitées par un noeud à leur base). Le long des petits côtés, ce chalame est attaché à chaque maille. En bas, il forme la vêtre, elle aussi attachée à chaque maille et très faiblement plombée. Les plombs sont pincés. Pièce fusée, déchirée et dévêtrée. – Don de Robert Braillard, Gorgier (B. V.)."/>
    <x v="2"/>
    <s v="Nord"/>
    <s v="B4"/>
    <m/>
    <s v="Caisse"/>
    <m/>
    <m/>
    <m/>
    <m/>
    <s v="Usé / Passé"/>
    <x v="3"/>
    <m/>
    <s v="BRAILLARD Robert"/>
    <s v="v_x000a_v_x000a_v_x000a_v_x000a_v_x000a_v"/>
    <x v="1"/>
  </r>
  <r>
    <s v="1986-0229"/>
    <m/>
    <s v="MB 1986-229"/>
    <x v="9"/>
    <s v="MB 1986-229 – Aubière de maille 13 mm, haute de 99 tours (120-130 cm), garnie de bignets d'écorce tous les cinq chevalets et bordée tout autour d'une ralingue de chanvre. Les chevalets, longs de 11 à 12 cm, retiennent 10 mailles à la fois. Les plombs sont pincés sans être cousus. Pièce datant de l'Entre-deux-Guerres. Elle est en bon état malgré quelques déchirures. – Don de Robert Braillard, Gorgier (B. V.)."/>
    <x v="2"/>
    <s v="Nord"/>
    <s v="B4"/>
    <n v="471"/>
    <m/>
    <m/>
    <s v="l'Entre-deux-Guerres"/>
    <n v="1919"/>
    <n v="1939"/>
    <s v="Bon"/>
    <x v="3"/>
    <m/>
    <s v="BRAILLARD Robert"/>
    <s v="v_x000a_v_x000a_v_x000a_v_x000a_v_x000a_v"/>
    <x v="1"/>
  </r>
  <r>
    <s v="1986-0230"/>
    <m/>
    <s v="MB 1986-230"/>
    <x v="20"/>
    <s v="MB 1986-230 – Fragment de goujonnière ou d’étole en toile de goujonnière, à usage spécial ou non achevée car elle est bordée de ralingues mais ne possède pas d'avant-garde. Maille 6 mm. Chevalets longs de 11,5 cm et portant 15 mailles. Bignets non paraffinés attachés tous les deux chevalets. Ralingues en chanvre ou en coton. Plombs pincés se touchant tous. Etat de neuf. – Don de Robert Braillard, Gorgier (B. V.)."/>
    <x v="2"/>
    <s v="Est"/>
    <s v="B4"/>
    <n v="481"/>
    <m/>
    <m/>
    <m/>
    <m/>
    <m/>
    <s v="Parfait"/>
    <x v="3"/>
    <m/>
    <s v="BRAILLARD Robert"/>
    <s v="v_x000a_v_x000a_v_x000a_v_x000a_v_x000a_v"/>
    <x v="1"/>
  </r>
  <r>
    <s v="1986-0231"/>
    <m/>
    <s v="MB 1986-231"/>
    <x v="21"/>
    <s v="MB 1986-231 – Berfou de maille 24 mm, filoché à la main en chanvre et à plat (couture latérale). Augmentation de 18 à 36 mailles au 11e tour. Le goléron compte trois côtes de réductions (dont une double du côté de la couture) sur neuf tours (entre les 34e et 43e tours) et encore quatre réductions au 44e tour, avant le golet qui s'ouvre au 45e. Il est tendu par quatre ficelles.  Les trois cercles sont télescopiques et mesurent respectivement 23, 28 et 33 cm de diamètre. Ils sont placés aux 13e, 23e et 33e tours. Un plomb est attaché au cercle du milieu. Pas de crosses. Engin en bon état, n'était un trou près du cercle médian. – Don de M. Jean-Blaise Perrenoud, Chez-le-Bart (B. V.)."/>
    <x v="2"/>
    <s v="Nord"/>
    <s v="Non local."/>
    <m/>
    <m/>
    <m/>
    <m/>
    <m/>
    <m/>
    <s v="Bon"/>
    <x v="0"/>
    <m/>
    <s v="PERRENOUD Jean-Blaise"/>
    <s v="v_x000a_v_x000a_v_x000a_v_x000a_v_x000a_v"/>
    <x v="1"/>
  </r>
  <r>
    <s v="1986-0232"/>
    <m/>
    <s v="MB 1986-232"/>
    <x v="22"/>
    <s v="MB 1986-232 – Filet de fond en coton, de maille 33 mm, comptant 52 tours en hauteur. Son chalame est en chanvre garni de 66 bignets d'écorce (manque un bignet) attachés tous les 6 chevalets. Chevalets mesurant 18 cm de longueur. La vêtre, en sisal, est très torsadée et garnie de plombs pincés. Quelques grosses déchirures. – Don de M. Jean-Blaise Perrenoud, Chez-le-Bart (B. V.)."/>
    <x v="2"/>
    <s v="Nord"/>
    <s v="B4"/>
    <n v="463"/>
    <m/>
    <m/>
    <m/>
    <m/>
    <m/>
    <s v="Endommagé"/>
    <x v="3"/>
    <m/>
    <s v="PERRENOUD Jean-Blaise"/>
    <s v="v_x000a_v_x000a_v_x000a_v_x000a_v_x000a_v"/>
    <x v="1"/>
  </r>
  <r>
    <s v="1986-0233"/>
    <m/>
    <s v="MB 1986-233"/>
    <x v="4"/>
    <s v="MB 1986-233 – Partie d'un tramail en chanvre de maille 28 mm et dont la nappe ou flue compte 79 tours. Les avant-gardes présentent des mailles de 20 cm et 7 tours. Le chalame est en chanvre garni de 50 begnets d'écorce, pour la plupart non paraffinés mais peints en jaune sur leur face supérieure. Ils sont attachés tous les cinq chevalets. Ces derniers sont longs de 20 cm et traversent 7 mailles chacun. Vêtre en crin portant des plombs uniquement roulés (à chaque maille des avant-gardes), du côté de la courte zie puis alternativement pincés et roulés à l'autre extrémité (où le filet est sectionné). Pas de ligatures, les plombs unissant seuls les trois rets superposés. Ce tramail, qui a appartenu à feu Jules Goncerut, date des années 1940. – Don de M. Charly Porchet, Yvonand (B. V.)"/>
    <x v="2"/>
    <s v="Nord"/>
    <s v="B4"/>
    <m/>
    <s v="Caisse"/>
    <m/>
    <s v="des années 1940"/>
    <n v="1940"/>
    <n v="1949"/>
    <s v="Fragment"/>
    <x v="2"/>
    <m/>
    <s v="PORCHET Charly"/>
    <s v="v_x000a_v_x000a_v_x000a_v_x000a_v_x000a_v"/>
    <x v="1"/>
  </r>
  <r>
    <s v="1986-0234"/>
    <m/>
    <s v="MB 1986-234"/>
    <x v="4"/>
    <s v="MB 1986-234 – Fragment de tramail identique au précédent MB 1986-233 n'était la présence de bignets intercalaires (bignets jaunes tous les 5 chevalets) et la nature de la vêtre, qui est en partie en crin, en partie en chanvre (ou en coton) du côté de l'unique zie. La vêtre porte des plombs alternativement pincés et roulés, sans ligatures. La zie, qui a été sectionnée, est nouée en son milieu – Même provenance que MB 1986-233."/>
    <x v="2"/>
    <s v="Est"/>
    <s v="B4"/>
    <n v="481"/>
    <m/>
    <m/>
    <m/>
    <m/>
    <m/>
    <s v="Fragment"/>
    <x v="2"/>
    <m/>
    <s v="PORCHET Charly"/>
    <s v="v_x000a_v_x000a_v_x000a_v_x000a_v_x000a_v"/>
    <x v="1"/>
  </r>
  <r>
    <s v="1986-0235"/>
    <m/>
    <s v="MB 1986-235"/>
    <x v="23"/>
    <s v="MB 1986-235 – Une paire de rames croisantes utilisées vers 1950 à Yvonand pour manœuvrer une galère lors de la pose du grand filet, ce type d'embarcation étant mû à moteur jusque sur les lieux de pêche. Poignée en forme de T (manille). Longueur : 3,53 m. – Don de Charly Porchet,  Yvonand (B. V.)."/>
    <x v="6"/>
    <s v="Extérieur"/>
    <s v="Non local."/>
    <m/>
    <m/>
    <s v="Yvonand"/>
    <s v="vers 1950"/>
    <n v="1945"/>
    <n v="1955"/>
    <m/>
    <x v="8"/>
    <m/>
    <s v="PORCHET Charly"/>
    <s v="v_x000a_v_x000a_v_x000a_v_x000a_v_x000a_v"/>
    <x v="1"/>
  </r>
  <r>
    <s v="1986-0236"/>
    <m/>
    <s v="MB 1986-236"/>
    <x v="24"/>
    <s v="MB 1986-236 – Fragment de grand filet. – Don de M. Charly Porchet, Yvonand (B. V.). – PAS RETROUVE"/>
    <x v="7"/>
    <s v="Mémoire"/>
    <s v="Sortir?"/>
    <m/>
    <m/>
    <m/>
    <m/>
    <m/>
    <m/>
    <s v="Fragment"/>
    <x v="2"/>
    <m/>
    <s v="PORCHET Charly"/>
    <s v="v_x000a_v_x000a_v_x000a_v_x000a_v_x000a_v"/>
    <x v="1"/>
  </r>
  <r>
    <s v="1986-0237"/>
    <m/>
    <s v="MB 1986-237"/>
    <x v="21"/>
    <s v="MB 1986-237 – Cinq berfous filochés en spirale à la main et en chanvre, comptant 44 ou 45 tours de hauteur. Mailles de 21 mm, au nombre de 22 du 1er au 9e tour puis de 44 ensuite. Cercles de grandeur croissante (diamètres de 20 à 30 cm) cousus aux 12e, 22e et 32e tours. Goléron de 12 tours environ et comptant trois côtes. Présence de crosses. – Don de M. Alphonse Henry, Bevaix (B. V.)."/>
    <x v="2"/>
    <s v="Est"/>
    <s v="B4"/>
    <n v="483"/>
    <m/>
    <m/>
    <m/>
    <m/>
    <m/>
    <m/>
    <x v="0"/>
    <m/>
    <s v="HENRY Alphonse"/>
    <s v="v_x000a_v_x000a_v_x000a_v_x000a_v_x000a_v"/>
    <x v="1"/>
  </r>
  <r>
    <s v="1986-0238"/>
    <m/>
    <s v="MB 1986-238"/>
    <x v="25"/>
    <s v="MB 1986-238 – Deux ancelars de grand filet en coton, de maille 83 mm, enroulés en échevettes sur leur bois. Le plus long des deux mesure 24,80 m et compte 325 mailles de hauteur. Il est bordé de deux ralingues moins épaisses que pour l'autre : celle du bas constitue directement les zies, tous les quatre ou cinq mètres. L'autre ancelar mesure 18,30 m et compte 400 mailles de hauteur. Ses ralingues sont identiques entre elles et assez grosses. Les zies, constituées d'une cordelette fine, sont rajoutées tous les 4,40 m environ (certaines manquent). – Don de M. Alphonse Henry, Bevaix (B. V.)."/>
    <x v="2"/>
    <s v="Nord"/>
    <s v="B4"/>
    <m/>
    <m/>
    <m/>
    <m/>
    <m/>
    <m/>
    <m/>
    <x v="2"/>
    <m/>
    <s v="HENRY Alphonse"/>
    <s v="v_x000a_v_x000a_v_x000a_v_x000a_v_x000a_v"/>
    <x v="1"/>
  </r>
  <r>
    <s v="1986-0239"/>
    <m/>
    <s v="MB 1986-239"/>
    <x v="26"/>
    <s v="MB 1986-239 – Fil flottant en monofil synthétique enroulé sur une bobine carrée dont l'axe se prolonge en poignée. Il porte des anneaux métalliques, servant à l'accrocher aux flotteurs (MB 86-242), et des liettes terminées par un hameçon simple. Ces hameçons sont piqués dans quatre liteaux de liège fixés à l'extérieur de la bobine, à l'opposé de la poignée. – Don de M. Alphonse Henry, Bevaix (B. V.)."/>
    <x v="2"/>
    <s v="Sud"/>
    <s v="Non local."/>
    <m/>
    <m/>
    <m/>
    <m/>
    <m/>
    <m/>
    <m/>
    <x v="7"/>
    <m/>
    <s v="HENRY Alphonse"/>
    <s v="v_x000a_v_x000a_v_x000a_v_x000a_v_x000a_v"/>
    <x v="1"/>
  </r>
  <r>
    <s v="1986-0240"/>
    <m/>
    <s v="MB 1986-240"/>
    <x v="27"/>
    <s v="MB 1986-240 – Fouène à six dents pouvant pivoter sur sa douille, non emmanchée. L'une de ses faces porte une peinture dorée (apposée par le frère d'Alphonse Henry), mais il ne s'agit pas pour autant d’une pièce de fantaisie. – Don de M. Alphonse Henry (B. V.)."/>
    <x v="2"/>
    <s v="Nord"/>
    <s v="B4"/>
    <n v="470"/>
    <m/>
    <m/>
    <m/>
    <m/>
    <m/>
    <m/>
    <x v="7"/>
    <m/>
    <s v="HENRY Alphonse"/>
    <s v="v_x000a_v_x000a_v_x000a_v_x000a_v_x000a_v"/>
    <x v="1"/>
  </r>
  <r>
    <s v="1986-0241"/>
    <m/>
    <s v="MB 1986-241"/>
    <x v="28"/>
    <s v="MB 1986-241 – Huit bets en bois longs de 29 cm et peints en gris. Cinq sont numérotés en noir «1», « 2 », « 3 », « 4 », « 6 », un marqué DEVANT et les deux derniers, plus étroits, ne portent pas d'inscription. – Don de M. Aphonse Henry, Bevaix (B. V.)."/>
    <x v="2"/>
    <s v="Nord"/>
    <s v="B4"/>
    <n v="471"/>
    <s v="B1 Tiroir 2"/>
    <m/>
    <m/>
    <m/>
    <m/>
    <m/>
    <x v="4"/>
    <m/>
    <s v="HENRY Alphonse"/>
    <s v="v_x000a_v_x000a_v_x000a_v_x000a_v_x000a_v"/>
    <x v="1"/>
  </r>
  <r>
    <s v="1986-0242"/>
    <m/>
    <s v="MB 1986-242"/>
    <x v="29"/>
    <s v="MB 1986-242 – Cinq flotteurs pour le fil flottant (voir MB 86-239) formés par une baguette d'osier d'environ 1 m implantée dans un bloc de liège ; celle-là est gainée de plomb et pourvue d'un crochet à l'autre bout. Objets fragiles : deux sont cassés, dont seul persiste le liège. – Don de M. Alphonse Henry, Bevaix (B. V.)."/>
    <x v="2"/>
    <s v="Est"/>
    <s v="B4"/>
    <n v="483"/>
    <m/>
    <m/>
    <m/>
    <m/>
    <m/>
    <s v="Endommagé"/>
    <x v="4"/>
    <m/>
    <s v="HENRY Alphonse"/>
    <s v="v_x000a_v_x000a_v_x000a_v_x000a_v_x000a_v"/>
    <x v="1"/>
  </r>
  <r>
    <s v="1986-0243"/>
    <m/>
    <s v="MB 1986-243"/>
    <x v="30"/>
    <s v="MB 1986-243 – Vion apparemment formé d'un tronçon de vieille rame. Sa partie supérieure est peinte en rouge avec, en jaune, le nom d'Alphonse Henry. Sa partie inférieure est peinte en noir et percée d'un trou par où passe une cordelette. – Don de M. Alphonse Henry, Bevaix (B. V.)."/>
    <x v="3"/>
    <m/>
    <s v="Non local."/>
    <m/>
    <m/>
    <m/>
    <m/>
    <m/>
    <m/>
    <m/>
    <x v="4"/>
    <m/>
    <s v="HENRY Alphonse"/>
    <s v="v_x000a_v_x000a_v_x000a_v_x000a_v_x000a_v"/>
    <x v="1"/>
  </r>
  <r>
    <s v="1986-0244"/>
    <m/>
    <s v="MB 1986-244"/>
    <x v="30"/>
    <s v="MB 1986-244 – Idem que MB 1986-0243 n'était la forme, légèrement différente. Ce vion porte l’empreinte d'une marque à feu « J Henry ». – Idem."/>
    <x v="0"/>
    <s v="Sud"/>
    <s v="B2"/>
    <s v="A 08h"/>
    <m/>
    <m/>
    <m/>
    <m/>
    <m/>
    <m/>
    <x v="4"/>
    <s v="« J Henry »"/>
    <s v="HENRY Alphonse"/>
    <s v="v_x000a_v_x000a_v_x000a_v_x000a_v_x000a_v"/>
    <x v="1"/>
  </r>
  <r>
    <s v="1986-0245"/>
    <m/>
    <s v="MB 1986-245"/>
    <x v="30"/>
    <s v="MB 1986-245 – Vion identique à MB 1986-0243."/>
    <x v="2"/>
    <s v="Nord"/>
    <s v="B4"/>
    <n v="470"/>
    <m/>
    <m/>
    <m/>
    <m/>
    <m/>
    <m/>
    <x v="4"/>
    <m/>
    <s v="HENRY Alphonse"/>
    <s v="v_x000a_v_x000a_v_x000a_v_x000a_v_x000a_v"/>
    <x v="1"/>
  </r>
  <r>
    <s v="1986-0246"/>
    <m/>
    <s v="MB 1986-246"/>
    <x v="31"/>
    <s v="MB 1986-246 – Filet soit étole de fond en coton. Maille 32 mm, 55 tours de hauteur dont deux tours de grossier en haut et en bas, bignets en bois ou en celluloïd tous les 5 chevalets. Ces derniers sont longs de 16 cm et portent 6 mailles. Chalame et vêtre en chanvre, le premier constituant les bords du filet. Plombs pincés sur la vêtre. Filet fusé. – Don de Lucien Braillard, Gorgier (B. V.)."/>
    <x v="2"/>
    <s v="Est"/>
    <s v="B4"/>
    <n v="481"/>
    <m/>
    <m/>
    <m/>
    <m/>
    <m/>
    <s v="Usé / Passé"/>
    <x v="3"/>
    <m/>
    <s v="BRAILLARD Lucien"/>
    <s v="v_x000a_v_x000a_v_x000a_v_x000a_v_x000a_v"/>
    <x v="1"/>
  </r>
  <r>
    <s v="1986-0247"/>
    <m/>
    <s v="MB 1986-247"/>
    <x v="22"/>
    <s v="MB 1986-247 – Filet de fond en coton : maille 31 mm, 55 tours de hauteur dont des tours de grossier en haut et en bas ; chalame de chanvre ; chevalets longs de 15 cm et traversant cinq mailles ; bignets en écorce, paraffinés ou non, ou en celluloïd attachés tous les cinq chevalets (95 bignets en tout) ; vêtre en chanvre ou en coton portant des plombs pincés à intervalles irréguliers (13, 14, 21, 22, 27 mailles...). Côtés bordés par le chalame, de chanvre (?) qui constitue également les zies. Filet fragile mais encore en bon état. – Don de Lucien Braillard, Clos-Dessous 3, 2023 Gorgier (17 décembre 1986 : B. V.)."/>
    <x v="2"/>
    <s v="Nord"/>
    <s v="B4"/>
    <n v="471"/>
    <m/>
    <m/>
    <m/>
    <m/>
    <m/>
    <s v="Bon"/>
    <x v="3"/>
    <m/>
    <s v="BRAILLARD Lucien"/>
    <s v="v_x000a_v_x000a_v_x000a_v_x000a_v_x000a_v"/>
    <x v="1"/>
  </r>
  <r>
    <s v="1986-0248"/>
    <m/>
    <s v="MB 1986-248"/>
    <x v="29"/>
    <s v="MB 1986-248 – Deux flotteurs pour fil flottant formés d'une plaque de liège (portant des traces de peinture bleue) dans laquelle est plantée une baguette non écorcée (longue de 55 cm dans un cas et de 75 dans l'autre) terminée par un bout de ficelle, fabriqués vers 1940. – Don de Lucien Braillard, Gorgier (B. V.)."/>
    <x v="4"/>
    <m/>
    <s v="B1"/>
    <s v="Vitrine 3"/>
    <m/>
    <m/>
    <s v="vers 1940"/>
    <n v="1935"/>
    <n v="1945"/>
    <m/>
    <x v="4"/>
    <m/>
    <s v="BRAILLARD Lucien"/>
    <s v="v_x000a_v_x000a_v_x000a_v_x000a_v_x000a_v"/>
    <x v="1"/>
  </r>
  <r>
    <s v="1986-0249"/>
    <m/>
    <s v="MB 1986-249"/>
    <x v="32"/>
    <s v="MB 1986-249 – Cinq bignets en aluminium fabriqués par l'entreprise Achille Lambert à Chez-le-Bart vers 1904-1905. Quatre d'entre eux, longs de 83 mm, sont marqués FLOTTEUR LAMBERT sur leur face entièrement convexe et BREVETE SGDG sur l'autre qui est creusée d'un sillon longitudinal. Le cinquième, un peu plus grand, est cannelé transversalement sur sa face entièrement convexe. – Don de Lucien Braillard, Clos-Dessous 3, 2023 Gorgier (17.12.1986 : B. V.)."/>
    <x v="2"/>
    <s v="Nord"/>
    <s v="B4"/>
    <m/>
    <s v="&quot;Bignets fabrication&quot;_x000a_+ B1 Tiroir 2"/>
    <s v="Chez-le-Bart"/>
    <s v="vers 1904-1905"/>
    <n v="1904"/>
    <n v="1905"/>
    <m/>
    <x v="4"/>
    <s v="FLOTTEUR LAMBERT_x000a_BREVETE SGDG"/>
    <s v="BRAILLARD Lucien"/>
    <s v="v_x000a_v_x000a_v_x000a_v_x000a_v_x000a_v"/>
    <x v="1"/>
  </r>
  <r>
    <s v="1986-0250"/>
    <m/>
    <s v="MB 1986-250"/>
    <x v="33"/>
    <s v="MB 1986-250 – Poinçon de fortune formé d'un simple clou fiché dans un bout d'échalas (l.=17,7 cm). – Don de Lucien Braillard, Gorgier (B. V.)."/>
    <x v="2"/>
    <s v="Nord"/>
    <s v="B4"/>
    <m/>
    <m/>
    <m/>
    <m/>
    <m/>
    <m/>
    <m/>
    <x v="6"/>
    <m/>
    <s v="BRAILLARD Lucien"/>
    <s v="v_x000a_v_x000a_v_x000a_v_x000a_v_x000a_v"/>
    <x v="1"/>
  </r>
  <r>
    <s v="1986-0251"/>
    <m/>
    <s v="MB 1986-251"/>
    <x v="34"/>
    <s v="MB 1986-251 – Machine à lever les filets formée d'un tambour de 40 cm de diamètre mû par une manivelle placée perpendiculairement à son axe et dont le mouvement est transmis par un pignon actionnant une roue dentée. Cette machine est montée sur une planche longue de 140 cm. – Don de M. Lucien Braillard, Gorgier (B. V.)."/>
    <x v="1"/>
    <s v="Ouest"/>
    <s v="B3"/>
    <s v="Exposé"/>
    <m/>
    <m/>
    <m/>
    <m/>
    <m/>
    <m/>
    <x v="8"/>
    <m/>
    <s v="BRAILLARD Lucien"/>
    <s v="v_x000a_v_x000a_v_x000a_v_x000a_v_x000a_v"/>
    <x v="1"/>
  </r>
  <r>
    <s v="1986-0252"/>
    <m/>
    <s v="MB 1986-252"/>
    <x v="35"/>
    <s v="MB 1986-252 – Motogodille hors-bord mesurant 212 cm de longueur dont 52 pour le moteur. Volant d'inertie servant également à la mise en marche, marqué EFTT, mesurant 29 cm de diamètre et comptant quatre trous. La partie électrique (magnéto) manque. Elle se trouvait près du volant. Corps du moteur (contenant le vilebrequin) en aluminium. Il comporte deux graisseurs. Le groupe cylindre-culasse, en fonte de bronze, est monobloc, ce qui donne à penser que ce moteur date d'avant la guerre de 1914 (il est parvenu à Chez-le-Bart après 1920 mais ses propriétaires le datent effectivement du tournant du siècle). Il porte une plaque marquée « G. TROUCHE / Passage Verdeau PARIS / MOTOGODILLE / Breveté S. G. D. G. / FRANCE &amp; ETRANGER ». Réservoir cylindrique, en partie en laiton dont le bouchon se prolonge en cylindre du côté intérieur pour permettre, retourné, de mesurer la quantité d'huile nécessaire à l'enrichissement du carburant contenu dans le réservoir. Carburateur en alliage de cuivre de marque Solex (indiquée sur l'écrou surmontant) et portant latéralement l'inscription « 26 MHD / 697425 ». L'absence de soupape indique qu'il s'agit d'un moteur deux temps. Pot d'échappent rapporté, secondairement raccordé au moteur par une pièce de bois intercalée, non fonctionnelle. Sa première partie est en aluminium, marquée « TRADE MARK / EVINRUD / DE-TACHABLE ROW-BOAT MOTOR » et, derrière, « A 45 R » ; présence d'une soupape d'échappement libre, en laiton, pour débrider le moteur. Silencieux cylindrique, en fer, disposé perpendiculairement à la première partie. L'hélice, en laiton, compte deux pales. Un tuyau métallique recourbé y capte l'eau qui est refoulée ensuite jusqu'à la culasse par un conduit en caoutchouc. L'engin pouvait être relevé à l'accostage grâce à un support pivotant, réglable au moyen d'une manivelle. Plusieurs éléments du moteur (robinet du carburant, support en aluminium du réservoir... ne semblent pas d'origine. – Don de M. Lucien Braillard, Gorgier (B. V.)"/>
    <x v="6"/>
    <s v="Ouest"/>
    <s v="B3"/>
    <m/>
    <m/>
    <s v="Chez-le-Bart"/>
    <s v="avant la guerre de 1914"/>
    <m/>
    <n v="1914"/>
    <m/>
    <x v="8"/>
    <s v="« G. TROUCHE / …  / MOTOGODILLE / Breveté / FRANCE &amp; ETRANGER »"/>
    <s v="BRAILLARD Lucien"/>
    <s v="v_x000a_v_x000a_v_x000a_v_x000a_v_x000a_v"/>
    <x v="1"/>
  </r>
  <r>
    <s v="1987-0022"/>
    <m/>
    <s v="MB 1987-22"/>
    <x v="36"/>
    <s v="MB 1987-22 – Caisse avec fil dormant datant d'environ 1930. Il s’agit d’une ancienne caisse à savon de 48 x 44 x 25 cm pourvue de deux poignées latérales. Elle est garnie intérieurement et à 2-3 cm du bord, d'un liteau de liège dans lequel sont piqués 393 hameçons simples, gauchis et reliés par des liettes à une ficelle-mère en chanvre. Le fil entassé dans la caisse serait composé de quatre ficelles-mère mises bout à bout. Les liettes comptent deux fils torsadés et sont espacées de trois brasses. Les nœuds d'une partie des hameçons sont peints en orange, contre la rouille. – Don de M. Edmond Henry, Cortaillod (B. V.)."/>
    <x v="2"/>
    <s v="Nord"/>
    <s v="B4"/>
    <n v="472"/>
    <m/>
    <m/>
    <s v="environ 1930"/>
    <n v="1925"/>
    <n v="1935"/>
    <m/>
    <x v="7"/>
    <m/>
    <s v="HENRY Edmond"/>
    <s v="v_x000a_v_x000a_v_x000a_v_x000a_v_x000a_v"/>
    <x v="2"/>
  </r>
  <r>
    <s v="1987-0023"/>
    <m/>
    <s v="MB 1987-23"/>
    <x v="30"/>
    <s v="MB 1987-23 – Vion formé par une planchette peinte en rouge, à extrémité orange, percé à la base et portant une cordelette de chanvre enroulée. – Don de M. Edmond Henry, Cortaillod (B. V.)."/>
    <x v="3"/>
    <m/>
    <s v="Non local."/>
    <m/>
    <m/>
    <m/>
    <m/>
    <m/>
    <m/>
    <m/>
    <x v="4"/>
    <m/>
    <s v="HENRY Edmond"/>
    <s v="v_x000a_v_x000a_v_x000a_v_x000a_v_x000a_v"/>
    <x v="2"/>
  </r>
  <r>
    <s v="1987-0024"/>
    <m/>
    <s v="MB 1987-24"/>
    <x v="37"/>
    <s v="MB 1987-24 – Macon de grand filet (semblable à MB 87-25). Pièce de bois longue de 40 cm, encochée à 3,5-4 cm de ses extrémités pour supporter trois cordelettes tressées, en nylon, qui forment un feston long de 63 cm auquel sont assujettis huit faisceaux d'une douzaine de fils grossiers (respectivement quatorze aux extrémités) filochés entre eux pour former les mailles de la manchette (mailles 90). Deux cordelettes s'ajoutent aux précédentes pour constituer les ralingues. Deux zies pendent latéralement pour recevoir les pierres. Au milieu du marcon se trouve une encoche où est appliquée la corde de traction. – Don de MM. Pierre et Samuel Arm, Sauges-près-Saint-Aubin (B. V.)."/>
    <x v="2"/>
    <s v="Nord"/>
    <s v="B4"/>
    <n v="470"/>
    <m/>
    <m/>
    <m/>
    <m/>
    <m/>
    <m/>
    <x v="2"/>
    <m/>
    <s v="ARM Pierre et Samuel"/>
    <s v="v_x000a_v_x000a_v_x000a_v_x000a_v_x000a_v"/>
    <x v="2"/>
  </r>
  <r>
    <s v="1987-0025"/>
    <m/>
    <s v="MB 1987-25"/>
    <x v="37"/>
    <s v="MB 1987-25 et 1987-25 bis – Paire de macons identique entre eux. – Don de MM. Pierre et Samuel Arm, Sauges-près-Saint-Aubin (février 1987 : B. V.)."/>
    <x v="0"/>
    <s v="Est"/>
    <s v="B2"/>
    <s v="A 04h"/>
    <m/>
    <m/>
    <m/>
    <m/>
    <m/>
    <m/>
    <x v="2"/>
    <m/>
    <s v="ARM Pierre et Samuel"/>
    <s v="v_x000a_v_x000a_v_x000a_v_x000a_v_x000a_v"/>
    <x v="2"/>
  </r>
  <r>
    <s v="1987-0026"/>
    <m/>
    <s v="MB 1987-26"/>
    <x v="38"/>
    <s v="MB 1987-26 – Corde de grand filet longue de 73 m et faite de vieux chalames torsadés. Les chiffons de couleur qui s'y trouvent incorporés servaient de marques pour permettre un retrait symétrique des deux bras. – Don de MM. Pierre et Samuel Arm, Sauges-près-Saint-Aubin."/>
    <x v="2"/>
    <s v="Nord"/>
    <s v="B4"/>
    <n v="470"/>
    <m/>
    <m/>
    <m/>
    <m/>
    <m/>
    <m/>
    <x v="6"/>
    <m/>
    <s v="ARM Pierre et Samuel"/>
    <s v="v_x000a_v_x000a_v_x000a_v_x000a_v_x000a_v"/>
    <x v="2"/>
  </r>
  <r>
    <s v="1987-0027"/>
    <m/>
    <s v="MB 1987-27"/>
    <x v="39"/>
    <s v="MB 1987-27 – Dévidoir composé d'un trépied fait d'une enfourchure de prunier renversée. Il présente un pivot portant une croix rotative percée de trous destinés à recevoir des chevilles. On y posait les écheveaux de chanvre à dévider pour la pêche au fil dormant. – Don de M. Lucien Collomb, Portalban."/>
    <x v="2"/>
    <s v="Nord"/>
    <s v="B4"/>
    <m/>
    <m/>
    <m/>
    <m/>
    <m/>
    <m/>
    <m/>
    <x v="7"/>
    <m/>
    <s v="COLLOMB Lucien"/>
    <s v="v_x000a_v_x000a_v_x000a_v_x000a_v_x000a_v"/>
    <x v="2"/>
  </r>
  <r>
    <s v="1987-0028"/>
    <m/>
    <s v="MB 1987-28"/>
    <x v="40"/>
    <s v="MB 1987-28 – Fil dormant rangé en échevettes sur son bois (l. = 80 cm), tel qu'il a été relevé. Les hameçons, non gauchis, sont peints en jaune à la base et reliés à la ficelle-mère par des liettes à deux brins. – Don de M. Lucien Collomb, Portalban (B. V.)."/>
    <x v="4"/>
    <m/>
    <s v="B1"/>
    <s v="Vitrine 3"/>
    <m/>
    <m/>
    <m/>
    <m/>
    <m/>
    <m/>
    <x v="7"/>
    <m/>
    <s v="COLLOMB Lucien"/>
    <s v="v_x000a_v_x000a_v_x000a_v_x000a_v_x000a_v"/>
    <x v="2"/>
  </r>
  <r>
    <s v="1987-0029"/>
    <m/>
    <s v="MB 1987-29"/>
    <x v="40"/>
    <s v="MB 1987-29 – Fil dormant rangé en échevettes, identique au précédent MB 1987-28. – Don de M. Lucien Collomb, Portalban (B. V.)."/>
    <x v="2"/>
    <s v="Ouest"/>
    <s v="B4"/>
    <m/>
    <m/>
    <m/>
    <m/>
    <m/>
    <m/>
    <m/>
    <x v="7"/>
    <m/>
    <s v="COLLOMB Lucien"/>
    <s v="v_x000a_v_x000a_v_x000a_v_x000a_v_x000a_v"/>
    <x v="2"/>
  </r>
  <r>
    <s v="1987-0030"/>
    <m/>
    <s v="MB 1987-30"/>
    <x v="36"/>
    <s v="MB 1987-30 – Caisse avec fil dormant de 60 x 35 x 22 cm pourvue d'une poignée de tiroir à un bout et garnie intérieurement d'un liteau de liège à moins d'un centimètre du bord, liteau dans lequel sont piqués 296 hameçons simples, légèrement gauchis et reliés par des liettes à une ficelle mère en chanvre, entassée à l'intérieur. Les liettes comptent trois brins. – Don de M. Lucien Collomb, Portalban (février 1987: B. V.)."/>
    <x v="2"/>
    <s v="Nord"/>
    <s v="B4"/>
    <n v="472"/>
    <m/>
    <m/>
    <m/>
    <m/>
    <m/>
    <m/>
    <x v="7"/>
    <m/>
    <s v="COLLOMB Lucien"/>
    <s v="v_x000a_v_x000a_v_x000a_v_x000a_v_x000a_v"/>
    <x v="2"/>
  </r>
  <r>
    <s v="1987-0031"/>
    <m/>
    <s v="MB 1987-31"/>
    <x v="41"/>
    <s v="MB 1987-31 – Une paire de bottes-chauques à semelle en bois garnie de caoutchouc et à tige en cuir. Elles ont été portées jusque dans les années 1950 par feu Roger Arm. N°45 marqué au talon. – Don de Mme Ida Arm, veuve de Roger Arm, Cheyres (B. V.). – OBJETS DISPARUS (prêté et jamais rendu…)"/>
    <x v="7"/>
    <s v="Mémoire"/>
    <s v="Mémoire"/>
    <m/>
    <m/>
    <m/>
    <s v="jusque dans les années 1950"/>
    <m/>
    <n v="1959"/>
    <m/>
    <x v="9"/>
    <m/>
    <s v="ARM Ida"/>
    <s v="v_x000a_v_x000a_v_x000a_v_x000a_v_x000a_v"/>
    <x v="2"/>
  </r>
  <r>
    <s v="1987-0032"/>
    <m/>
    <s v="MB 1987-32"/>
    <x v="40"/>
    <s v="MB 1987-32 – Fil dormant rangé en échevettes sur un bois (marqué Maurice Droz), tel qu'il a été relevé par feu Roger Arm. La ficelle-mère de cet engin est en chanvre et les liettes en monofil. – Don de Mme Ida Arm, veuve de Roger Arm, Cheyres (B. V.)."/>
    <x v="2"/>
    <s v="Nord"/>
    <s v="Non local."/>
    <m/>
    <m/>
    <m/>
    <m/>
    <m/>
    <m/>
    <m/>
    <x v="7"/>
    <m/>
    <s v="ARM Ida"/>
    <s v="v_x000a_v_x000a_v_x000a_v_x000a_v_x000a_v"/>
    <x v="2"/>
  </r>
  <r>
    <s v="1987-0033"/>
    <m/>
    <s v="MB 1987-33"/>
    <x v="42"/>
    <s v="MB 1987-33 – Fil rangé en échevettes, identique au précédent MB 1987-32. – Don de Mme Ida Arm, veuve de Roger Arm, Cheyres (B. V.)."/>
    <x v="2"/>
    <s v="Ouest"/>
    <s v="B4"/>
    <m/>
    <m/>
    <m/>
    <m/>
    <m/>
    <m/>
    <m/>
    <x v="7"/>
    <m/>
    <s v="ARM Ida"/>
    <s v="v_x000a_v_x000a_v_x000a_v_x000a_v_x000a_v"/>
    <x v="2"/>
  </r>
  <r>
    <s v="1987-0034"/>
    <m/>
    <s v="MB 1987-34"/>
    <x v="20"/>
    <s v="MB 1987-34 – Goujonnière de maille 6 mm, incomplète puisque coupée à 21,5 m de son extrémité. Chalame de chanvre portant des bignets non paraffinés tous les 52,5 cm environ, soit tous les cinq chevalets. Ces derniers mesurent en moyenne 10,5 cm de longueur, traversent 17 mailles chacun et sont constitués par un fil double. L'avant-garde, haute de 40 cm, compte deux tours et est assujettie directement au chalame et à la vêtre. Cette dernière est en crin. A intervalles de 10,5 cm, un fil parallèle traverse 17 mailles à la fois. Il y est attaché si bien qu’il n'y a donc pas de festons. Dans chaque intervalle, est roulé un plomb. Dans les quatre derniers mètres avant la coupure, on a encore intercalé, tous les 5 plombs, de petites sphères percées, du même métal. Le début de la goujonnière est fermé et bordé par la vêtre. – Don de Mme Ida Arm, veuve de Roger Arm, Cheyres (B. V.)."/>
    <x v="0"/>
    <s v="Ouest"/>
    <s v="B2"/>
    <s v="A 10h"/>
    <m/>
    <m/>
    <m/>
    <m/>
    <m/>
    <m/>
    <x v="3"/>
    <m/>
    <s v="ARM Ida"/>
    <s v="v_x000a_v_x000a_v_x000a_v_x000a_v_x000a_v"/>
    <x v="2"/>
  </r>
  <r>
    <s v="1987-0035"/>
    <m/>
    <s v="MB 1987-35"/>
    <x v="43"/>
    <s v="MB 1987-35 – Polet de lève, composé d'une croix pliable en planches (diamètre 100 cm). Ces dernières portent des restes de peinture verte. Elles sont solidarisées en leur milieu par un pivot métallique. A 10 cm du pivot sont percés des trous qui coïncident entre eux quand la croix est ouverte pour laisser passer la hampe d'un drapeau (l. = 163 cm). Ce drapeau est jaune et surmonte un petit fanion noir. – Don de Mme Ida Arm, veuve de Roger Arm, Cheyres (B. V.)."/>
    <x v="2"/>
    <s v="Sud"/>
    <s v="B4"/>
    <n v="490"/>
    <m/>
    <m/>
    <m/>
    <m/>
    <m/>
    <m/>
    <x v="4"/>
    <m/>
    <s v="ARM Ida"/>
    <s v="v_x000a_v_x000a_v_x000a_v_x000a_v_x000a_v"/>
    <x v="2"/>
  </r>
  <r>
    <s v="1987-0036"/>
    <m/>
    <s v="MB 1987-36"/>
    <x v="44"/>
    <s v="MB 1987-36 – Une paire d'étevaux à semelle en bois longue de 30 cm et garnie de caoutchouc profilé de couleur brique ; tige en cuir. Ces chaussures ont été achetées en 1939. – Don de M. Charles Bonny, Chevroux (B. V.). – OBJETS DISPARUS (prêté et jamais rendu…)"/>
    <x v="7"/>
    <s v="Mémoire"/>
    <s v="Mémoire"/>
    <m/>
    <m/>
    <m/>
    <n v="1939"/>
    <n v="1939"/>
    <n v="1939"/>
    <m/>
    <x v="9"/>
    <m/>
    <s v="BONNY Charles"/>
    <s v="v_x000a_v_x000a_v_x000a_v_x000a_v_x000a_v"/>
    <x v="2"/>
  </r>
  <r>
    <s v="1987-0111"/>
    <m/>
    <s v="MB 1987-111"/>
    <x v="2"/>
    <s v="MB 1987-111 – Six berfous (longueur intérieure environ 52 cm) en toile manufacturée de maille 20 mm, comportant un goléron à quatre côtes constituées par une couture (et non par des réductions) et pourvu d'une fermeture à lacet. Pas de crosses. Les cercles sont de diamètre décroissant (entre 28 et 22 cm environ). Le plus petit, à la base, est marqué de peinture rouge ou verte. Etat de conservation parfait. – Don de M. Jean-Pierre Gessler, anciennement à l'Hôtel des Platanes, Chez-le-Bart (par M. Jean-Louis Wyss, Chez-le-Bart)."/>
    <x v="2"/>
    <s v="Est"/>
    <s v="Non local."/>
    <m/>
    <m/>
    <m/>
    <m/>
    <m/>
    <m/>
    <s v="Parfait"/>
    <x v="0"/>
    <m/>
    <s v="GESSLER Jean-Pierre"/>
    <s v="v_x000a_v_x000a_v_x000a_v_x000a_v_x000a_v"/>
    <x v="2"/>
  </r>
  <r>
    <s v="1989-0003"/>
    <m/>
    <s v="MB 1989-03"/>
    <x v="1"/>
    <s v="MB 1989-03a – Photo noir-blanc d’un ponton couvert de glace sur fond de banquise, probablement vers 1942 à Concise (env. 32 x 30 cm). – Auteur Denis Burnand._x000a_MB 1989-03b – Idem que MB 1989-03a env. 12 sur 18 cm."/>
    <x v="4"/>
    <m/>
    <s v="B1"/>
    <s v="Armoire 2"/>
    <s v="Carton"/>
    <s v="Concise"/>
    <s v="vers 1942"/>
    <n v="1935"/>
    <n v="1945"/>
    <m/>
    <x v="1"/>
    <m/>
    <s v="BURNAND Denis"/>
    <s v="v_x000a_v_x000a_v_x000a_v_x000a_v_x000a_v"/>
    <x v="3"/>
  </r>
  <r>
    <s v="1991-0001"/>
    <m/>
    <s v="MB 1991-01"/>
    <x v="45"/>
    <s v="MB 1991-01 – Filet soit étole de fond en nylon de maille 32 mm. Son chalame de chanvre est garni de 51 bignets, quelques-uns en celluloïd et le reste en écorce paraffinée, attachés alternativement à intervalles de dix et de cinq chevalets. Deux bignets, marqués « 32 » au feu, sont peints en rouge. Les chevalets mesurent 16-17 cm et portent six mailles. La hauteur de la toile est de 54 tours. La vêtre est en mèche de coton (?) garnie de plombs pincés et attachés toutes les 22 mailles environ. Nombreux trous. – Don de M. Edmond Henry, Les Tuilières, Cortaillod-Bevaix (B. V.)."/>
    <x v="2"/>
    <s v="Est"/>
    <s v="B4"/>
    <n v="482"/>
    <m/>
    <m/>
    <m/>
    <m/>
    <m/>
    <s v="Endommagé"/>
    <x v="3"/>
    <m/>
    <s v="HENRY Edmond"/>
    <s v="v_x000a_v_x000a_v_x000a_v_x000a_v_x000a_v"/>
    <x v="4"/>
  </r>
  <r>
    <s v="1991-0002"/>
    <m/>
    <s v="MB 1991-02"/>
    <x v="45"/>
    <s v="MB 1991-02 – Filet soit étole de fond en nylon de maille 28 mm (bondelière). Son chalame de chanvre est garni de bignets en celluloïd (noirs sauf un brun) et de bignets d'écorce paraffinés dont deux peints en rouge portant, pyrogravé, le nombre « 28 ». Les cinquante-cinq bignets sont placés alternativement à 10 et 5 chevalets d'intervalle. Ces derniers mesurent 15 cm et portent six mailles. La toile compte 65 tours de hauteur (soit 1,80 m au total pour le filet). La vêtre en chanvre est garnie de plombs pincés et attachés toutes les 31 mailles. – Don de M. Edmond Henry, Les Tuilières, Cortaillod -Bevaix) (B.V.)."/>
    <x v="2"/>
    <s v="Est"/>
    <s v="B4"/>
    <n v="482"/>
    <m/>
    <m/>
    <m/>
    <m/>
    <m/>
    <m/>
    <x v="3"/>
    <m/>
    <s v="HENRY Edmond"/>
    <s v="v_x000a_v_x000a_v_x000a_v_x000a_v_x000a_v"/>
    <x v="4"/>
  </r>
  <r>
    <s v="1991-0003"/>
    <m/>
    <s v="MB 1991-03"/>
    <x v="21"/>
    <s v="MB 1991-03 – Six berfous fabriqués vers 1940 par feu André Kraft, de Chevroux, qui s'en servait, demi-immergés, à l'entrée de la baie d'Ostende à l'attention du brochet (goléron dans l'eau). Ils mesurent 135 cm de longueur intérieurement. Ils comportent trois cercles ellipsoïdaux identiques, en bois pelé, mesurant environ 65-70 cm sur 50-55 cm. Ils sont flanqués de deux crosses, vraisemblablement en coudrier, longues de 1,85 m environ (souvent cassées). Toile filochée en chanvre fin, de maille 6 cm, sur 36 tours de 52 mailles. Le cul compte 30 mailles au 1er tour, 40 du 2e au 4e et 52 dès le 5e. Le goléron compte 52 mailles au 30e tour, 40 du 31e au 34e, 30 aux 35e et 36e). Les cercles sont cousus aux 10e, 18e et 26e tours. L'ouverture intérieure du goléron (golet) est renforcée par un cordon qui se prolonge en deux attaches qui l'assujettissent au premier cercle. Ces berfous sont en mauvais état. – Don de M. Charles-André Kraft, Bienne, dont le père était pêcheur à Chevroux (B. V.)."/>
    <x v="2"/>
    <m/>
    <s v="Non local."/>
    <m/>
    <m/>
    <s v="Chevroux"/>
    <s v="vers 1940"/>
    <n v="1935"/>
    <n v="1945"/>
    <s v="Mauvais"/>
    <x v="0"/>
    <m/>
    <s v="KRAFT Charles-André"/>
    <s v="v_x000a_v_x000a_v_x000a_v_x000a_v_x000a_v"/>
    <x v="4"/>
  </r>
  <r>
    <s v="1991-0004"/>
    <m/>
    <s v="MB 1991-04"/>
    <x v="46"/>
    <s v="MB 1991-04 – Moule en bois dur long de 89 mm, de section oblongue (35 x 25 mm, soit environ 10 cm de circonférence). Il a probablement servi à filocher le haut du sac d'un grand filet. – Don de M. Charles-André Kraft, Bienne, dont le père était pêcheur à Chevroux (B. V.)."/>
    <x v="4"/>
    <m/>
    <s v="B1"/>
    <s v="Vitrine 4"/>
    <m/>
    <m/>
    <m/>
    <m/>
    <m/>
    <m/>
    <x v="6"/>
    <m/>
    <s v="KRAFT Charles-André"/>
    <s v="v_x000a_v_x000a_v_x000a_v_x000a_v_x000a_v"/>
    <x v="4"/>
  </r>
  <r>
    <s v="1991-0005"/>
    <m/>
    <s v="MB 1991-05"/>
    <x v="46"/>
    <s v="MB 1991-05 – Moule en bois dur taillé au couteau et non encore poncé, long de 15 mm, de section oblongue (33x16 mm et environ 10 cm de circonférence). – Don de M. Charles-André Kraft, Bienne, dont le père était pêcheur à Chevroux (B. V.)."/>
    <x v="2"/>
    <s v="Nord"/>
    <s v="B4"/>
    <n v="475"/>
    <s v="&quot;Moules / poinçons&quot;"/>
    <s v="Chevroux"/>
    <m/>
    <m/>
    <m/>
    <m/>
    <x v="6"/>
    <m/>
    <s v="KRAFT Charles-André"/>
    <s v="v_x000a_v_x000a_v_x000a_v_x000a_v_x000a_v"/>
    <x v="4"/>
  </r>
  <r>
    <s v="1991-0006"/>
    <m/>
    <s v="MB 1991-06"/>
    <x v="4"/>
    <s v="MB 1991-06 – Tramail en chanvre de maille 50 mm. Chalame en chanvre garni de 100 bignets d'écorce non paraffinés à raison d'un bignet tous les trois chevillons/chevalets. Ces derniers mesurent 20 cm de longueur et portent quatre mailles. La flue compte 36 tours de hauteur. La longueur totale est environ 55 m. Les avant-gardes, de maille 20 cm, comptent cinq tours de hauteur. La vêtre est en chalame autour duquel les plombs sont roulés puis aplatis (sans autre ligature), à raison d'un plomb par maille d'avant-garde ou quatre mailles de flue. – Don de Mme France Chappuis, Hauterive, fille de Bernard Baudois, pêcheur, auquel ce tramail a appartenu (B. V.)."/>
    <x v="2"/>
    <s v="Nord"/>
    <s v="B4"/>
    <n v="471"/>
    <m/>
    <m/>
    <m/>
    <m/>
    <m/>
    <m/>
    <x v="2"/>
    <m/>
    <s v="CHAPPUIS France"/>
    <s v="v_x000a_v_x000a_v_x000a_v_x000a_v_x000a_v"/>
    <x v="4"/>
  </r>
  <r>
    <s v="1991-0007"/>
    <m/>
    <s v="MB 1991-07"/>
    <x v="8"/>
    <s v="MB 1991-07 – Sorte de monte entièrement en textiles synthétiques (sauf les zies). Sac incomplet, dépourvu de fond ; seule est présente la pièce de gorges mesurant environ 24 m de circonférence, soit environ 600 mailles de 22,5 mm, et 200 tours de longueur. Une pétufle (balle d'enfant en plastique) soutenait la pote d'en haut. L'ansalage du sac et des bras réunit six mailles du sac à cinq du bras (soit quatre raccords paritaires pour un double). La pote du bas est ansalée à deux mailles pour une sur 1 m environ. Le premier ancelar en partant du sac totalise en hauteur 250 mailles de 30 mm (soit 15 m) pour une longueur de 9,6 m environ. Il est bordé de corde de flotte sur toute sa longueur et de mèche plombée inférieurement, mèche qui déborde de 1,5 m environ sur le second ancelar. Les zies, en chanvre, sont situées à 2,4 m, 5,5 m et 9,8 m du bas du sac et font face à deux blocs de liège situés à 2,4 m et 5,1 m de la petite pétufle. Le second et dernier ancelar compte en hauteur 125 mailles de 90 mm (il est donc raccordé au précédent par un ansalage de deux mailles pour une) et mesure 9,90 m de longueur. Les dernières mailles sont traversées par une petite boucle. – Don de Mme France Chappuis, fille de feu Bernard Baudois, pêcheur (B. V.)."/>
    <x v="3"/>
    <m/>
    <s v="Non local."/>
    <m/>
    <m/>
    <m/>
    <m/>
    <m/>
    <m/>
    <s v="Fragment"/>
    <x v="2"/>
    <m/>
    <s v="CHAPPUIS France"/>
    <s v="v_x000a_v_x000a_v_x000a_v_x000a_v_x000a_v"/>
    <x v="4"/>
  </r>
  <r>
    <s v="1991-0008"/>
    <m/>
    <s v="MB 1991-08"/>
    <x v="10"/>
    <s v="MB 1991-08 – Polet de fond ayant appartenu à feu Bernard Baudois, d'Hauterive : hampe de 57 cm de longueur traversant une plaque de liège de 25 cm sur 22,5 environ et portant un fanion en cuir noir fixé par trois clous (le quatrième manque). – Don de Mme France Chappuis, Hauterive (B. V.)."/>
    <x v="3"/>
    <m/>
    <s v="Non local."/>
    <m/>
    <m/>
    <m/>
    <m/>
    <m/>
    <m/>
    <m/>
    <x v="4"/>
    <m/>
    <s v="CHAPPUIS France"/>
    <s v="v_x000a_v_x000a_v_x000a_v_x000a_v_x000a_v"/>
    <x v="4"/>
  </r>
  <r>
    <s v="1991-0009"/>
    <m/>
    <s v="MB 1991-09"/>
    <x v="10"/>
    <s v="MB 1991-09 – Polet de fond ayant appartenu à feu Bernard Baudois, d'Hauterive : hampe de 50 cm de longueur traversant deux plaques de liège conjointes d'environ 18,5 cm sur 20 et terminée par un lambeau de fanion en cuir noir fixé par quatre clous.  – Don de Mme France Chappuis, Hauterive (B. V.)."/>
    <x v="3"/>
    <m/>
    <s v="Non local."/>
    <m/>
    <m/>
    <s v="Hauterive"/>
    <m/>
    <m/>
    <m/>
    <m/>
    <x v="4"/>
    <m/>
    <s v="CHAPPUIS France"/>
    <s v="v_x000a_v_x000a_v_x000a_v_x000a_v_x000a_v"/>
    <x v="4"/>
  </r>
  <r>
    <s v="1991-0010"/>
    <m/>
    <s v="MB 1991-10"/>
    <x v="47"/>
    <s v="MB 1991-10 – Cinq soliveaux en liège avec leur ficelle de nylon, pour la lève. – Don de Mme France Chappuis, Hauterive (B. V.)."/>
    <x v="3"/>
    <m/>
    <s v="Non local."/>
    <m/>
    <m/>
    <m/>
    <m/>
    <m/>
    <m/>
    <m/>
    <x v="4"/>
    <m/>
    <s v="CHAPPUIS France"/>
    <s v="v_x000a_v_x000a_v_x000a_v_x000a_v_x000a_v"/>
    <x v="4"/>
  </r>
  <r>
    <s v="1991-0011"/>
    <m/>
    <s v="MB 1991-11"/>
    <x v="48"/>
    <s v="MB 1991-11 – Aiguillette à un ardillon et un chas, en bambou probablement (longueur 20,5 cm). – Don de Mme F. Chappuis-Baudois, Hauterive (B. V.)."/>
    <x v="2"/>
    <s v="Nord"/>
    <s v="B4"/>
    <n v="473"/>
    <s v="&quot;Aiguillettes / navettes&quot;"/>
    <m/>
    <m/>
    <m/>
    <m/>
    <m/>
    <x v="6"/>
    <m/>
    <s v="CHAPPUIS-BAUDOIS France"/>
    <s v="v_x000a_v_x000a_v_x000a_v_x000a_v_x000a_v"/>
    <x v="4"/>
  </r>
  <r>
    <s v="1991-0012"/>
    <m/>
    <s v="MB 1991-12"/>
    <x v="13"/>
    <s v="MB 1991-12 – Aiguillette en bois à un ardillon et un chas, longue de 164 mm. – Don de Mme F. Chappuis-Baudois, Hauterive (B. V.)."/>
    <x v="4"/>
    <m/>
    <s v="B1"/>
    <s v="Vitrine 4"/>
    <m/>
    <m/>
    <m/>
    <m/>
    <m/>
    <m/>
    <x v="6"/>
    <m/>
    <s v="CHAPPUIS-BAUDOIS France"/>
    <s v="v_x000a_v_x000a_v_x000a_v_x000a_v_x000a_v"/>
    <x v="4"/>
  </r>
  <r>
    <s v="1991-0013"/>
    <m/>
    <s v="MB 1991-13"/>
    <x v="49"/>
    <s v="MB 1991-13 – Deux bobines chargées de fil fin, probablement du coton. – Don de Mme France Chappuis, Hauterive, fille de Bernard Baudois (B. V.)."/>
    <x v="3"/>
    <m/>
    <s v="Non local."/>
    <m/>
    <m/>
    <m/>
    <m/>
    <m/>
    <m/>
    <m/>
    <x v="7"/>
    <m/>
    <s v="CHAPPUIS-BAUDOIS France"/>
    <s v="v_x000a_v_x000a_v_x000a_v_x000a_v_x000a_v"/>
    <x v="4"/>
  </r>
  <r>
    <s v="1991-0014"/>
    <m/>
    <s v="MB 1991-14"/>
    <x v="50"/>
    <s v="MB 1991-14 – Environ treize tours de la toile d’un berfou de maille 20 mm, filochée en spirale sur une boucle de ficelle. – Don de Mme France Chappuis, Hauterive, fille de Bernard Baudois (B. V.)."/>
    <x v="2"/>
    <s v="Nord"/>
    <s v="B4"/>
    <m/>
    <s v="Carton cordes + textiles"/>
    <m/>
    <m/>
    <m/>
    <m/>
    <m/>
    <x v="0"/>
    <m/>
    <s v="CHAPPUIS France"/>
    <s v="v_x000a_v_x000a_v_x000a_v_x000a_v_x000a_v"/>
    <x v="4"/>
  </r>
  <r>
    <s v="1991-0015"/>
    <m/>
    <s v="MB 1991-15"/>
    <x v="51"/>
    <s v="MB 1991-15 – Dix échantillons de mèche plombée de couleur verte noués à un carton (marque Sico) et allant de 0,8 à 4,0 grammes pour 100 m. – Don de Mme France Chappuis, Hauterive, fille de Bernard Baudois (B. V.)."/>
    <x v="4"/>
    <m/>
    <s v="B1"/>
    <s v="Tiroir 1"/>
    <m/>
    <m/>
    <m/>
    <m/>
    <m/>
    <m/>
    <x v="10"/>
    <s v="Sico"/>
    <s v="CHAPPUIS France"/>
    <s v="v_x000a_v_x000a_v_x000a_v_x000a_v_x000a_v"/>
    <x v="4"/>
  </r>
  <r>
    <s v="1991-0016"/>
    <m/>
    <s v="MB 1991-16"/>
    <x v="52"/>
    <s v="MB 1991-16 – Sept échantillons de nylon, dont certains manquent, noués à un carton : 1,5 à 4 mm de diamètre. – Don de Mme France Chappuis, Hauterive, fille de Bernard Baudois (B. V.)."/>
    <x v="2"/>
    <s v="Nord"/>
    <s v="B4"/>
    <m/>
    <s v="Carton cordes + textiles"/>
    <m/>
    <m/>
    <m/>
    <m/>
    <m/>
    <x v="7"/>
    <m/>
    <s v="CHAPPUIS France"/>
    <s v="v_x000a_v_x000a_v_x000a_v_x000a_v_x000a_v"/>
    <x v="4"/>
  </r>
  <r>
    <s v="1991-0017"/>
    <m/>
    <s v="MB 1991-17"/>
    <x v="53"/>
    <s v="MB 1991-17 – Deux berfous semblables à ceux décrits sous MB 86-3 (longueur intérieure 60 et 61 cm). – Don de Mme France Chappuis, Hauterive, fille de Bernard Baudois (B. V.)."/>
    <x v="2"/>
    <s v="Est"/>
    <s v="B4"/>
    <n v="483"/>
    <m/>
    <m/>
    <m/>
    <m/>
    <m/>
    <m/>
    <x v="0"/>
    <m/>
    <s v="CHAPPUIS France"/>
    <s v="v_x000a_v_x000a_v_x000a_v_x000a_v_x000a_v"/>
    <x v="4"/>
  </r>
  <r>
    <s v="1991-0018"/>
    <m/>
    <s v="MB 1991-18"/>
    <x v="21"/>
    <s v="MB 1991-18 – Berfou en chanvre filoché à la main en spirale, de maille 19 mm. Augmentation au 10e tour de 24 à 48 mailles. Cercles au 15e, 25e et 34e tours. Goléron à trois côtes se terminant au 48e tour et soutenu par trois fils attachés près du cul qui est noué. Retrait du poisson par le goléron. Le diamètre des cercles décroît légèrement (26,2 à 23,5 environ), ce qui ne permet pourtant pas d'emboîter ces derniers. Absence de crosses. Pièce usagée mais encore saine. – Don de Mme France Chappuis, Hauterive, fille de Bernard Baudois (B. V.)."/>
    <x v="2"/>
    <s v="Est"/>
    <s v="B4"/>
    <n v="475"/>
    <m/>
    <m/>
    <m/>
    <m/>
    <m/>
    <s v="Bon"/>
    <x v="0"/>
    <m/>
    <s v="CHAPPUIS France"/>
    <s v="v_x000a_v_x000a_v_x000a_v_x000a_v_x000a_v"/>
    <x v="4"/>
  </r>
  <r>
    <s v="1991-0019"/>
    <m/>
    <s v="MB 1991-19"/>
    <x v="2"/>
    <s v="MB 1991-19 – Berfou en toile manufacturée cylindrique, appartenant au type décrit sous MB 1986-03, mais sans crosses ni lacet au cul. – Don de Mme France Chappuis, Hauterive, fille de Bernard Baudois (B. V.)."/>
    <x v="2"/>
    <s v="Est"/>
    <s v="B4"/>
    <n v="475"/>
    <m/>
    <m/>
    <m/>
    <m/>
    <m/>
    <m/>
    <x v="0"/>
    <m/>
    <s v="CHAPPUIS France"/>
    <s v="v_x000a_v_x000a_v_x000a_v_x000a_v_x000a_v"/>
    <x v="4"/>
  </r>
  <r>
    <s v="1991-0020"/>
    <m/>
    <s v="MB 1991-20"/>
    <x v="54"/>
    <s v="MB 1991-20 – Nombreux bignets d'écorce, pour partie paraffinés, à quelques-uns desquels on a enlevé un copeau pour vérifier la qualité du bois. Deux ou trois autres sont goudronnés et deux peints en orange. Egalement quelques bignets de celluloïd. – Don de Mme F. Chappuis-Baudois, Hauterive (B. V.)."/>
    <x v="3"/>
    <m/>
    <s v="Non local."/>
    <m/>
    <m/>
    <m/>
    <m/>
    <m/>
    <m/>
    <m/>
    <x v="4"/>
    <m/>
    <s v="CHAPPUIS-BAUDOIS France"/>
    <s v="v_x000a_v_x000a_v_x000a_v_x000a_v_x000a_v"/>
    <x v="4"/>
  </r>
  <r>
    <s v="1991-0021"/>
    <m/>
    <s v="MB 1991-21"/>
    <x v="55"/>
    <s v="MB 1991-21 – Fascine d'une vingtaine de crosses récupérées d'anciens berfous. – Don de Mme F. Chappuis-Baudois, Hauterive (B. V.)."/>
    <x v="3"/>
    <m/>
    <s v="Non local."/>
    <m/>
    <m/>
    <m/>
    <m/>
    <m/>
    <m/>
    <m/>
    <x v="0"/>
    <m/>
    <s v="CHAPPUIS-BAUDOIS France"/>
    <s v="v_x000a_v_x000a_v_x000a_v_x000a_v_x000a_v"/>
    <x v="4"/>
  </r>
  <r>
    <s v="1991-0022"/>
    <m/>
    <s v="MB 1991-22"/>
    <x v="3"/>
    <s v="MB 1991-22 – Treize berfous-nasses semblables à MB 1986-04 : maille 40 mm, 45 tours de hauteur, des cercles métalliques aux 10 ou 11e, 21e et 32e ou 33e tours, passage de 30 à 60 mailles au huitième tour, présence de quatre côtes de réduction dans le goléron, sur 11 tours. Les cercles sont parfois comprimés latéralement tous dans le même sens. Le nom de &quot;B[ernar]d BAUDOIS&quot; est marqué au feu sur une planchette, en fait un morceau de bet, ou peint sur un bignet de celluloïd. Les crosses sont pelées. – Don de Mme France Chappuis-Baudois, Hauterive (B. V.)."/>
    <x v="6"/>
    <s v="Nord"/>
    <s v="Non local."/>
    <m/>
    <m/>
    <m/>
    <m/>
    <m/>
    <m/>
    <m/>
    <x v="0"/>
    <m/>
    <s v="CHAPPUIS-BAUDOIS France"/>
    <s v="v_x000a_v_x000a_v_x000a_v_x000a_v_x000a_v"/>
    <x v="4"/>
  </r>
  <r>
    <s v="1991-0023"/>
    <m/>
    <s v="MB 1991-23"/>
    <x v="56"/>
    <s v="MB 1991-23 – Nille (poignée de rame croisante) longue de 149 mm.  – Don de Mme France Chappuis-Baudois, Hauterive (B. V.)."/>
    <x v="3"/>
    <m/>
    <s v="Non local."/>
    <m/>
    <m/>
    <m/>
    <m/>
    <m/>
    <m/>
    <m/>
    <x v="8"/>
    <m/>
    <s v="CHAPPUIS-BAUDOIS France"/>
    <s v="v_x000a_v_x000a_v_x000a_v_x000a_v_x000a_v"/>
    <x v="4"/>
  </r>
  <r>
    <s v="1991-0024"/>
    <m/>
    <s v="MB 1991-24"/>
    <x v="50"/>
    <s v="MB 1991-24 – Dix à quinze mètres de toile manufacturée en gros fil pour les berfous du type MB 1986-03 comptant 36 tours de largeur sur la partie cylindrique du piège (le goléron était filoché à la main).  – Don de Mme France Chappuis-Baudois, Hauterive (B. V.)."/>
    <x v="2"/>
    <s v="Nord"/>
    <s v="B4"/>
    <n v="471"/>
    <m/>
    <m/>
    <m/>
    <m/>
    <m/>
    <m/>
    <x v="0"/>
    <m/>
    <s v="CHAPPUIS-BAUDOIS France"/>
    <s v="v_x000a_v_x000a_v_x000a_v_x000a_v_x000a_v"/>
    <x v="4"/>
  </r>
  <r>
    <s v="1991-0025"/>
    <m/>
    <s v="MB 1991-25"/>
    <x v="57"/>
    <s v="MB 1991-25 – Deux toiles de berfous-nasses du type MB 1986-04, non montées. – Don de Mme France Chappuis, Hauterive, fille de Bernard Baudois, pêcheur (B. V.)."/>
    <x v="2"/>
    <s v="Nord"/>
    <s v="B4"/>
    <n v="471"/>
    <s v="B2 à 09h"/>
    <m/>
    <m/>
    <m/>
    <m/>
    <m/>
    <x v="0"/>
    <m/>
    <s v="CHAPPUIS France"/>
    <s v="v_x000a_v_x000a_v_x000a_v_x000a_v_x000a_v"/>
    <x v="4"/>
  </r>
  <r>
    <s v="1991-0026"/>
    <m/>
    <s v="MB 1991-26"/>
    <x v="58"/>
    <s v="MB 1991-26 – Filet de maille 28 mm, en monofil, dont plusieurs parties ont été remplacées sur toute la hauteur par une toile bleutée saine, le reste étant dégradé. Cinquante-neuf tours de hauteur, les fils du premier et du dernier tours étant doubles. Chevalets longs de 15 cm et portant 6 mailles. Bignets en celluloïd placés alternativement toutes les six et les douze ansettes=chevalets. Longueur totale d’environ 55 m. Zies longues de 120 et 130 cm. Chalame de chanvre, vêtre en crin.  – Don de Mme France Chappuis, Hauterive, fille de Bernard Baudois, pêcheur (B. V.)."/>
    <x v="2"/>
    <s v="Est"/>
    <s v="B4"/>
    <n v="481"/>
    <m/>
    <m/>
    <m/>
    <m/>
    <m/>
    <m/>
    <x v="3"/>
    <m/>
    <s v="CHAPPUIS France"/>
    <s v="v_x000a_v_x000a_v_x000a_v_x000a_v_x000a_v"/>
    <x v="4"/>
  </r>
  <r>
    <s v="1991-0027"/>
    <m/>
    <s v="MB 1991-27"/>
    <x v="58"/>
    <s v="MB 1991-27 – Filet en monofil de maille 43 mm. Chalame de chanvre non vitriolé. Chevalets longs de 14 cm soutenant quatre mailles à la fois. Bignets en écorce. 35 tours de hauteur plus un tour de couture avec la vêtre, en coton. Cette dernière est en partie en chanvre torsadé, en partie en coton tressé. La longueur totale est d’une septantaine de mètres.  – Don de Mme France Chappuis, Hauterive, fille de Bernard Baudois, pêcheur (B. V.)."/>
    <x v="2"/>
    <s v="Nord"/>
    <s v="B4"/>
    <n v="481"/>
    <s v="B1 Tiroir 1 "/>
    <m/>
    <m/>
    <m/>
    <m/>
    <m/>
    <x v="3"/>
    <m/>
    <s v="CHAPPUIS France"/>
    <s v="v_x000a_v_x000a_v_x000a_v_x000a_v_x000a_v"/>
    <x v="4"/>
  </r>
  <r>
    <s v="1991-0028"/>
    <m/>
    <s v="MB 1991-28"/>
    <x v="13"/>
    <s v="MB 1991-28 – Aiguillette en bois brun à un ardillon et un chas, ainsi qu'une fourchette à l'autre extrémité. Longueur 145 mm. – Don de Mme F. Chappuis-Baudois, Hauterive (B. V.)."/>
    <x v="2"/>
    <s v="Nord"/>
    <s v="B4"/>
    <n v="473"/>
    <s v="&quot;Aiguillettes / navettes&quot;"/>
    <m/>
    <m/>
    <m/>
    <m/>
    <m/>
    <x v="6"/>
    <m/>
    <s v="CHAPPUIS-BAUDOIS France"/>
    <s v="v_x000a_v_x000a_v_x000a_v_x000a_v_x000a_v"/>
    <x v="4"/>
  </r>
  <r>
    <s v="1991-0029"/>
    <m/>
    <s v="MB 1991-29"/>
    <x v="13"/>
    <s v="MB 1991-29 – Aiguillette du même type que MB 1991-28 mais en bois plus clair. Longueur 173 mm.– Don de Mme F. Chappuis-Baudois, Hauterive (B. V.)."/>
    <x v="2"/>
    <s v="Nord"/>
    <s v="B4"/>
    <n v="473"/>
    <s v="&quot;Aiguillettes / navettes&quot;"/>
    <m/>
    <m/>
    <m/>
    <m/>
    <m/>
    <x v="6"/>
    <m/>
    <s v="CHAPPUIS-BAUDOIS France"/>
    <s v="v_x000a_v_x000a_v_x000a_v_x000a_v_x000a_v"/>
    <x v="4"/>
  </r>
  <r>
    <s v="1991-0030"/>
    <m/>
    <s v="MB 1991-30"/>
    <x v="21"/>
    <s v="MB 1991-30 – Berfou en chanvre, de maille 32 mm, cerclé de bois rouge (cornouiller sanguin) non écorcé, avec des crosses de même nature. Longueur intérieure : 121 cm. Les trois cercles, légèrement comprimés, sont de diamètre croissant depuis le cul (41-43 cm). Ils sont cousus aux 14e, 28e et 42e tours. La toile n'est pas filochée en spirale, cependant aucune couture latérale n'est visible. La toile passe de 35 à 66 mailles entre les 5e et 6e tours, de 66 à 53 mailles entre les 44e et le 45e tour (cela en mangeant une maille sur six), de 53 à 43 entre les 48e et 49e tours (en mangeant une maille sur cinq ou six), de 43 à 36 mailles entre les 52e et 53e tours (en mangeant une maille sur six, sauf une fois, sur dix), puis de 36 à 29 mailles entre les 55e et 56e tours (en mangeant une maille sur cinq ou six) et enfin de 29 à 22 mailles entre les 58e et 59e tours (en mangeant une maille sur quatre ou cinq), pour finir au 60e tour avec 22 mailles montées sur une cordelette. Cette dernière aboutit au premier cercle par deux ficelles. L’embouchure=golet compte deux fois onze mailles). Ce berfou est tendu en introduisant l'extrémité fourchue des crosses à chaque « bout » du cercle antérieur, qui, comme les deux autres cercles, est légèrement comprimé. Le piège est posé sur une face large : l'orifice du goléron est alors vertical. Une planchette marquée au feu « R. Kraft » est attachée au cercle antérieur, de même que quatre plombs marqués respectivement « 22 », « 33 », « 33 » et « 54 » d'un côté et « V » de l'autre. – Don de Robert Kraft, 1545 Chevroux (12 avril 1990 : B. V. et M. G.)."/>
    <x v="0"/>
    <s v="Ouest"/>
    <s v="B2"/>
    <s v="A 09h"/>
    <m/>
    <m/>
    <m/>
    <m/>
    <m/>
    <m/>
    <x v="0"/>
    <m/>
    <s v="KRAFT Robert"/>
    <s v="v_x000a_v_x000a_v_x000a_v_x000a_v_x000a_v"/>
    <x v="4"/>
  </r>
  <r>
    <s v="1991-0031"/>
    <m/>
    <s v="MB 1991-31"/>
    <x v="5"/>
    <s v="MB 1991-31 – Une nasse peinte en rouge, à carcasse métallique revêtue de treillis de maille hexagonale 24 mm environ, de forme voûtée à fond plat, longue de 1,50 m et haute de 62 cm ; elle comporte deux golérons à pavillon évasé à partir de la moitié de leur longueur et une portette sur le côté. Engin datant des années 1950. – Don de M. Robert Kraft, Chevroux (B. V. et M. G.)."/>
    <x v="3"/>
    <m/>
    <s v="Non local."/>
    <m/>
    <m/>
    <m/>
    <s v="Engin datant des années 1950"/>
    <n v="1950"/>
    <n v="1959"/>
    <m/>
    <x v="0"/>
    <m/>
    <s v="KRAFT Robert"/>
    <s v="v_x000a_v_x000a_v_x000a_v_x000a_v_x000a_v"/>
    <x v="4"/>
  </r>
  <r>
    <s v="1991-0032"/>
    <m/>
    <s v="MB 1991-32"/>
    <x v="3"/>
    <s v="MB 1991-32 – Deux berfous-nasses en chanvre, de maille 30 mm, de 66 tours non spiralés dont 20 pour le goléron (pas de couture latérale). Passage de 36 à 70 mailles entre les 7e et 8e tours. Réductions toutes les cinq mailles environ aux 51e, 55e, 59e et 62e tours, toutes les quatre mailles au 65e tour. Vingt mailles au golet (tenu par deux ficelles). Cercles en bois rouge aux 14 e, 30e et 46e tours. Ce berfou a été confectionné à Chevroux vers 1945. – Don de M. Gaston Droz, Saint-Blaise (février 1987 : B. V.)."/>
    <x v="2"/>
    <s v="Est"/>
    <s v="Non local."/>
    <m/>
    <m/>
    <s v="Chevroux"/>
    <s v="vers 1945"/>
    <n v="1940"/>
    <n v="1949"/>
    <m/>
    <x v="0"/>
    <m/>
    <s v="DROZ Gaston"/>
    <s v="v_x000a_v_x000a_v_x000a_v_x000a_v_x000a_v"/>
    <x v="4"/>
  </r>
  <r>
    <s v="1991-0033"/>
    <m/>
    <s v="MB 1991-33"/>
    <x v="59"/>
    <s v="MB 1991-33 – Un vivier flottant, de traîneur probablement, mesurant 1,90 m de longueur totale, dont 1 m pour le vivier proprement dit, qui est rectangulaire et mesure 48 cm de largeur. Il est fuselé et ouvert à l'avant. Le couvercle est formé de trois planches dont celle du milieu peut s'ouvrir au moyen de deux charnières. – Don de M. Gaston Droz, Saint-Blaise (février 1987 : B. V.)"/>
    <x v="1"/>
    <s v="Ouest"/>
    <s v="B3"/>
    <s v="Exposé"/>
    <m/>
    <m/>
    <m/>
    <m/>
    <m/>
    <m/>
    <x v="5"/>
    <m/>
    <s v="DROZ Gaston"/>
    <s v="v_x000a_v_x000a_v_x000a_v_x000a_v_x000a_v"/>
    <x v="4"/>
  </r>
  <r>
    <s v="1991-0034"/>
    <m/>
    <s v="MB 1991-34"/>
    <x v="60"/>
    <s v="MB 1991-34 – Un tendieu ou servante long de 2,22 m et creusé de trois encoches horizontales en son sommet pour recevoir les bois des filets, bois qui sont retenus au moyen d'un petit levier retombant. – Don de M. Gaston Droz, Saint-Blaise (février 1987 probablement)."/>
    <x v="3"/>
    <m/>
    <s v="Non local."/>
    <m/>
    <m/>
    <m/>
    <m/>
    <m/>
    <m/>
    <m/>
    <x v="8"/>
    <m/>
    <s v="DROZ Gaston"/>
    <s v="v_x000a_v_x000a_v_x000a_v_x000a_v_x000a_v"/>
    <x v="4"/>
  </r>
  <r>
    <s v="1991-0035"/>
    <m/>
    <s v="MB 1991-35"/>
    <x v="61"/>
    <s v="MB 1991-35 – Balance romaine marquée DESCHAMPS sur le fléau et les poids. Elle comprend : 1° un plateau de 54 x 48 cm avec crochet ; 2° un fléau de 92 cm de longueur étalonné jusqu'à 230 kg avec un poinçon de 1861 aux armes de Genève (?) (aigle et clef), sa suspente et, pour le plateau, son crochet articulés ; 3° un poids de 108 mm de diamètre à la base et 115 mm de hauteur à crochet articulé ; 4° un autre poids à crochet marqué « HECTOG 1861 » mesurant 14,5 cm de longueur en tout. – Don de Mme France Chappuis, Hauterive, fille de feu Bernard Baudois, pêcheur à Hauterive auquel cette balance a appartenu (B. V.)."/>
    <x v="0"/>
    <s v="Sud"/>
    <s v="B2"/>
    <s v="A 05h"/>
    <m/>
    <m/>
    <n v="1861"/>
    <n v="1861"/>
    <n v="1861"/>
    <m/>
    <x v="9"/>
    <s v="DESCHAMPS"/>
    <s v="CHAPPUIS France"/>
    <s v="v_x000a_v_x000a_v_x000a_v_x000a_v_x000a_v"/>
    <x v="4"/>
  </r>
  <r>
    <s v="1991-0036"/>
    <m/>
    <s v="MB 1991-36"/>
    <x v="62"/>
    <s v="MB 1991-36 – Une paire de bottes à semelle en bois et profil de caoutchouc ainsi que la tige. Hauteur 41 cm. – Don de Mme France Chappuis, Hauterive, fille de feu Bernard Baudois, pêcheur à Hauterive (B. V.)."/>
    <x v="7"/>
    <s v="Mémoire"/>
    <s v="B2"/>
    <s v="A 05h"/>
    <m/>
    <s v="Hauterive"/>
    <m/>
    <m/>
    <m/>
    <m/>
    <x v="9"/>
    <m/>
    <s v="CHAPPUIS France"/>
    <s v="v_x000a_v_x000a_v_x000a_v_x000a_v_x000a_v"/>
    <x v="4"/>
  </r>
  <r>
    <s v="1991-0037"/>
    <m/>
    <s v="MB 1991-37"/>
    <x v="63"/>
    <s v="MB 1991-37 – Deux tolets avec hampe en bois, destinés à être enfilés dans la coulisse de l'éponde d'un canot. Hauteur totale 77 cm dont 7,5 pour la fourchette. – Don de Mme France Chappuis, Hauterive, fille de Bernard Baudois, naguère pêcheur à Hauterive (B. V.)."/>
    <x v="3"/>
    <m/>
    <s v="Non local."/>
    <m/>
    <m/>
    <s v="Hauterive"/>
    <m/>
    <m/>
    <m/>
    <m/>
    <x v="8"/>
    <m/>
    <s v="CHAPPUIS France"/>
    <s v="v_x000a_v_x000a_v_x000a_v_x000a_v_x000a_v"/>
    <x v="4"/>
  </r>
  <r>
    <s v="1991-0038"/>
    <m/>
    <s v="MB 1991-38"/>
    <x v="64"/>
    <s v="MB 1991-38 – Un filet en nylon de maille 29 mm (30 mm selon l'indication peinte sur le premier bignet), 60 tours de hauteur et 67 ansettes de 16 cm portant six mailles chacune. Chalame de chanvre garni de bignets en écorce et en celluloïd toutes les six ansettes. Vêtre en chanvre garnie de plombs pincés. Toile passablement trouée. – Don de Mme France Chappuis, Hauterive (B. V.)."/>
    <x v="2"/>
    <s v="Nord"/>
    <s v="B4"/>
    <n v="470"/>
    <m/>
    <m/>
    <m/>
    <m/>
    <m/>
    <s v="Endommagé"/>
    <x v="3"/>
    <m/>
    <s v="CHAPPUIS France"/>
    <s v="v_x000a_v_x000a_v_x000a_v_x000a_v_x000a_v"/>
    <x v="4"/>
  </r>
  <r>
    <s v="1991-0039"/>
    <m/>
    <s v="MB 1991-39"/>
    <x v="64"/>
    <s v="MB 1991-39 – Filet tout à fait semblable au précédent MB 1991-38 mais garni de mèche plombée en bas.– Don de Mme France Chappuis, Hauterive (B. V.)."/>
    <x v="2"/>
    <s v="Nord"/>
    <s v="B4"/>
    <n v="471"/>
    <m/>
    <m/>
    <m/>
    <m/>
    <m/>
    <m/>
    <x v="3"/>
    <m/>
    <s v="CHAPPUIS France"/>
    <s v="v_x000a_v_x000a_v_x000a_v_x000a_v_x000a_v"/>
    <x v="4"/>
  </r>
  <r>
    <s v="1991-0040"/>
    <m/>
    <s v="MB 1991-40"/>
    <x v="37"/>
    <s v="MB 1991-40 – Mâcon (probablement) cylindrique-aplati, long de 436 mm et pourvu d'encoches à un peu plus de 3 cm de ses extrémités. – Don de Mme France Chappuis, Hauterive (B. V.)."/>
    <x v="2"/>
    <s v="Nord"/>
    <s v="B4"/>
    <n v="470"/>
    <m/>
    <m/>
    <m/>
    <m/>
    <m/>
    <m/>
    <x v="2"/>
    <m/>
    <s v="CHAPPUIS France"/>
    <s v="v_x000a_v_x000a_v_x000a_v_x000a_v_x000a_v"/>
    <x v="4"/>
  </r>
  <r>
    <s v="1991-0042"/>
    <m/>
    <s v="MB 1991-42"/>
    <x v="65"/>
    <s v="MB 1991-42 – Une petite collection d'objets du Néolithique et du Bronze final trouvés à Champréveyres par Bernard Baudois (décédé en 1990). Elle comprend : 1° Une petite hache ou herminette en pierre polie vert-noir à bords rugueux (46x32x12 mm) : MB 91-42a. - 2° Un lissoir en os brun (52x18x6 mm) : MB 91-42b. - 3° Un lissoir étroit de même matière (58x10x6 mm) : MB 91-42c. - 4° Un poinçon en os (66x6x4 mm) : MB 91-42d. - 5° Un perçoir (?) en os avec résidus de colle de bouleau (?) (65x7x5 mm) : MB 91-42e. - 6° Un poinçon cylindrique en bois animal avec traces de colle (61x7 mm) : MB 91-42f. - 7° Un second poinçon semblable au précédent (61x7 mm), mais sans traces de colle : MB 91-42g. - 8° Un petit poinçon toujours semblable (42x5 mm) : MB 91-42h. - 9° Une anse de tasse évasée évasé (16 mm de diamètre intérieur) : MB 91-42j. - 10° Une anse de tasse cylindrique (diamètre intérieur : 13x15 mm) : MB 91-42k. - 11° Un petit poinçon en os semblable au premier (47x2 mm) : MB 91-42l. – Don de Mme France Chappuis, fille de Bernard Baudois, Hauterive (B. V.)."/>
    <x v="2"/>
    <s v="Nord"/>
    <s v="B4"/>
    <m/>
    <m/>
    <s v="Champréveyres"/>
    <s v="Néolithique Bronze final"/>
    <n v="-10000"/>
    <n v="-1200"/>
    <m/>
    <x v="9"/>
    <m/>
    <s v="CHAPPUIS France"/>
    <s v="v_x000a_v_x000a_v_x000a_v_x000a_v_x000a_v"/>
    <x v="4"/>
  </r>
  <r>
    <s v="1991-0043"/>
    <m/>
    <s v="MB 1991-43"/>
    <x v="66"/>
    <s v="MB 1991-43 – Moufle pour corriger les ancelars déréglés, composé de deux éléments formés chacun par un gros crochet pivotant et trois poulies. L'un d'eux présente encore un anneau à la base. Longueurs respectives 31,5 et 36 cm. – Don de Mme France Chappuis, Hauterive (B. V.)."/>
    <x v="3"/>
    <m/>
    <s v="Non local."/>
    <m/>
    <m/>
    <m/>
    <m/>
    <m/>
    <m/>
    <m/>
    <x v="2"/>
    <m/>
    <s v="CHAPPUIS France"/>
    <s v="v_x000a_v_x000a_v_x000a_v_x000a_v_x000a_v"/>
    <x v="4"/>
  </r>
  <r>
    <s v="1991-0044"/>
    <m/>
    <s v="MB 1991-44"/>
    <x v="67"/>
    <s v="MB 1991-44 – Corne de brume cabossée (longueur 34,5 cm) portant le poinçon « SMA Paris » – Don de Mme France Chappuis, Hauterive (B. V.)."/>
    <x v="3"/>
    <m/>
    <s v="Non local."/>
    <m/>
    <m/>
    <m/>
    <m/>
    <m/>
    <m/>
    <m/>
    <x v="8"/>
    <s v="« SMA Paris »"/>
    <s v="CHAPPUIS France"/>
    <s v="v_x000a_v_x000a_v_x000a_v_x000a_v_x000a_v"/>
    <x v="4"/>
  </r>
  <r>
    <s v="1991-0045"/>
    <m/>
    <s v="MB 1991-45"/>
    <x v="41"/>
    <s v="MB 1991-45 – Botte-chauque ou étevau en cuir à semelle entièrement en bois (pied droit). Semelle : 30 cm de longueur ; hauteur : 41 cm. – Don de Mme France Chappuis-Baudois (B. V.). – OBJETS DISPARUS (prêté et jamais rendu…)"/>
    <x v="7"/>
    <s v="Mémoire"/>
    <s v="Mémoire"/>
    <m/>
    <m/>
    <m/>
    <m/>
    <m/>
    <m/>
    <m/>
    <x v="9"/>
    <m/>
    <s v="CHAPPUIS-BAUDOIS France"/>
    <s v="v_x000a_v_x000a_v_x000a_v_x000a_v_x000a_v"/>
    <x v="4"/>
  </r>
  <r>
    <s v="1991-0046"/>
    <m/>
    <s v="MB 1991-46"/>
    <x v="68"/>
    <s v="MB 1991-0046 – Ancre à quatre becs, massive. Longueur 34,5 cm. Elle est formée par une tige métallique pliée en deux pour former un œillet et dont chaque branche est redressée en bec. Contre la hampe sont soudés deux autres becs. – Don de Mme France Chappuis, 36, ch. de l'Abbaye, 2068 Hauterive (avril 1990 : B. V.)."/>
    <x v="2"/>
    <s v="Extérieur"/>
    <s v="B4"/>
    <m/>
    <m/>
    <m/>
    <m/>
    <m/>
    <m/>
    <m/>
    <x v="8"/>
    <m/>
    <s v="CHAPPUIS France"/>
    <s v="v_x000a_v_x000a_v_x000a_v_x000a_v_x000a_v"/>
    <x v="4"/>
  </r>
  <r>
    <s v="1991-0048"/>
    <m/>
    <s v="MB 1991-48"/>
    <x v="11"/>
    <s v="MB 1991-48 – Petite caisse à poisson défraîchie et abîmée : 30x30x16 cm. – Don de Mme F. Chappuis, Hauterive (B. V.)."/>
    <x v="2"/>
    <s v="Nord"/>
    <s v="B4"/>
    <m/>
    <m/>
    <m/>
    <m/>
    <m/>
    <m/>
    <m/>
    <x v="5"/>
    <m/>
    <s v="CHAPPUIS France"/>
    <s v="v_x000a_v_x000a_v_x000a_v_x000a_v_x000a_v"/>
    <x v="4"/>
  </r>
  <r>
    <s v="1991-0049"/>
    <m/>
    <s v="MB 1991-49"/>
    <x v="40"/>
    <s v="MB 1991-49 – Fils dormants rangés en échevettes et par poignées sur un bois. L'un possède des liettes en nylon de 60 cm tous les 4 m ou un peu plus, l'autre des liettes de 65 cm en fibres végétales tous les 4,70-4,80 m. Ils sont passablement emmêlés. – Don de Mme F. Chappuis-Baudois, Hauterive (B. V.). – OBJET probablement ELIMINE"/>
    <x v="7"/>
    <s v="Mémoire"/>
    <s v="Sortir?"/>
    <m/>
    <m/>
    <m/>
    <m/>
    <m/>
    <m/>
    <m/>
    <x v="7"/>
    <m/>
    <s v="CHAPPUIS-BAUDOIS France"/>
    <s v="v_x000a_v_x000a_v_x000a_v_x000a_v_x000a_v"/>
    <x v="4"/>
  </r>
  <r>
    <s v="1991-0050"/>
    <m/>
    <s v="MB 1991-50"/>
    <x v="64"/>
    <s v="MB 1991-50 – Filet en nylon de maille 33 mm et 50 tours de hauteur dont un tour de grossier rajouté en bas. Chalame de chanvre garni de bignets de Sagex comprimé toutes les dix ansettes, ces dernières mesurant 16 ou 16,5 cm de longueur et portant 5 mailles. Vêtre en mèche de coton (probablement) et garnie de plombs. Côtés bordés de la même mèche. Quelques trous, sinon en bon état. – Don probable de Mme France Chappuis-Baudois, Hauterive (B. V.)."/>
    <x v="3"/>
    <m/>
    <s v="Non local."/>
    <m/>
    <m/>
    <m/>
    <m/>
    <m/>
    <m/>
    <s v="Bon"/>
    <x v="3"/>
    <m/>
    <s v="CHAPPUIS-BAUDOIS France"/>
    <s v="v_x000a_v_x000a_v_x000a_v_x000a_v_x000a_v"/>
    <x v="4"/>
  </r>
  <r>
    <s v="1991-0051"/>
    <m/>
    <s v="MB 1991-51"/>
    <x v="69"/>
    <s v="MB 1991-51 – Thèse de doctorat d’André JEANNERET intitulée La Pêche et les Pêcheurs du Lac de Neuchâtel, 1967 (306 pp) dédicacée par l'auteur à Bernard Baudois et assortie de cinq lettres et d'une circulaire signées. – Don de Mme F. Chappuis-Baudois, Hauterive (B. V.)."/>
    <x v="8"/>
    <s v="Bibliothèque"/>
    <s v="B2"/>
    <m/>
    <m/>
    <m/>
    <m/>
    <m/>
    <m/>
    <m/>
    <x v="1"/>
    <m/>
    <s v="CHAPPUIS-BAUDOIS France"/>
    <s v="v_x000a_v_x000a_v_x000a_v_x000a_v_x000a_v"/>
    <x v="4"/>
  </r>
  <r>
    <s v="1991-0052"/>
    <m/>
    <s v="MB 1991-52"/>
    <x v="69"/>
    <s v="MB 1991-52 – Même document que MB-1991-51, mais sans dédicace ni correspondance. – Don de Mme F. Chappuis-Baudois, Hauterive (B. V.)."/>
    <x v="4"/>
    <m/>
    <s v="B1"/>
    <s v="Armoire 5"/>
    <m/>
    <m/>
    <m/>
    <m/>
    <m/>
    <m/>
    <x v="1"/>
    <m/>
    <s v="CHAPPUIS-BAUDOIS France"/>
    <s v="v_x000a_v_x000a_v_x000a_v_x000a_v_x000a_v"/>
    <x v="4"/>
  </r>
  <r>
    <s v="1991-0053"/>
    <m/>
    <s v="MB 1991-53"/>
    <x v="70"/>
    <s v="MB 1991-53 – Livre de A. THOMAZI intitulé Histoire de la Pêche des Ages de la Pierre à nos Jours, Payot, Paris, 1947 (646 pp). Il a appartenu à Bernard Baudois. – Don de Mme F. Chappuis-Baudois, Hauterive (B. V.)."/>
    <x v="3"/>
    <m/>
    <s v="Non local."/>
    <m/>
    <m/>
    <m/>
    <m/>
    <m/>
    <m/>
    <m/>
    <x v="1"/>
    <s v="A. THOMAZI"/>
    <s v="CHAPPUIS-BAUDOIS France"/>
    <s v="v_x000a_v_x000a_v_x000a_v_x000a_v_x000a_v"/>
    <x v="4"/>
  </r>
  <r>
    <s v="1991-0054"/>
    <m/>
    <s v="MB 1991-54"/>
    <x v="71"/>
    <s v="MB 1991-54 – Racloir à écailler en métal formé d'un manche en boucle aplatie et d'une palette à crampons. – Don de Mme F. Chappuis Baudois, Hauterive."/>
    <x v="6"/>
    <s v="Nord"/>
    <m/>
    <m/>
    <m/>
    <m/>
    <m/>
    <m/>
    <m/>
    <m/>
    <x v="9"/>
    <m/>
    <s v="CHAPPUIS-BAUDOIS France"/>
    <s v="v_x000a_v_x000a_v_x000a_v_x000a_v_x000a_v"/>
    <x v="4"/>
  </r>
  <r>
    <s v="1991-0055"/>
    <m/>
    <s v="MB 1991-55"/>
    <x v="13"/>
    <s v="MB 1991-55 – Aiguillette creuse ou navette, en bois, à deux ardillons (l. = 135 mm). – Don de Mme F. Chappuis- Baudois, Hauterive (B. V.)."/>
    <x v="4"/>
    <m/>
    <s v="B1"/>
    <s v="Vitrine 4"/>
    <m/>
    <m/>
    <m/>
    <m/>
    <m/>
    <m/>
    <x v="6"/>
    <m/>
    <s v="CHAPPUIS-BAUDOIS France"/>
    <s v="v_x000a_v_x000a_v_x000a_v_x000a_v_x000a_v"/>
    <x v="4"/>
  </r>
  <r>
    <s v="1991-0056"/>
    <m/>
    <s v="MB 1991-56"/>
    <x v="13"/>
    <s v="MB 1991-56 – Aiguillette en bois à deux fourchettes (l. = 218 mm). – Don de Mme F. Chappuis-Baudois, Hauterive (B. V.)."/>
    <x v="2"/>
    <s v="Nord"/>
    <s v="B4"/>
    <n v="473"/>
    <s v="&quot;Aiguillettes / navettes&quot;"/>
    <m/>
    <m/>
    <m/>
    <m/>
    <m/>
    <x v="6"/>
    <m/>
    <s v="CHAPPUIS-BAUDOIS France"/>
    <s v="v_x000a_v_x000a_v_x000a_v_x000a_v_x000a_v"/>
    <x v="4"/>
  </r>
  <r>
    <s v="1991-0057"/>
    <m/>
    <s v="MB 1991-57"/>
    <x v="13"/>
    <s v="MB 1991-57 – Aiguillette en bois à deux fourchettes (l. = 252 mm). – Don de Mme F. Chappuis-Baudois, Hauterive (B. V.)."/>
    <x v="2"/>
    <s v="Nord"/>
    <s v="B4"/>
    <n v="473"/>
    <s v="&quot;Aiguillettes / navettes&quot;"/>
    <m/>
    <m/>
    <m/>
    <m/>
    <m/>
    <x v="6"/>
    <m/>
    <s v="CHAPPUIS-BAUDOIS France"/>
    <s v="v_x000a_v_x000a_v_x000a_v_x000a_v_x000a_v"/>
    <x v="4"/>
  </r>
  <r>
    <s v="1991-0058"/>
    <m/>
    <s v="MB 1991-58"/>
    <x v="13"/>
    <s v="MB 1991-58 – Aiguillette en bois (probablement fayard) à un ardillon, un chas et une fourchette (l. = 16 cm). – Don de Mme F. Chappuis-Baudois, Hauterive (B. V.)."/>
    <x v="2"/>
    <s v="Nord"/>
    <s v="B4"/>
    <n v="473"/>
    <s v="&quot;Aiguillettes / navettes&quot;"/>
    <m/>
    <m/>
    <m/>
    <m/>
    <m/>
    <x v="6"/>
    <m/>
    <s v="CHAPPUIS-BAUDOIS France"/>
    <s v="v_x000a_v_x000a_v_x000a_v_x000a_v_x000a_v"/>
    <x v="4"/>
  </r>
  <r>
    <s v="1991-0059"/>
    <m/>
    <s v="MB 1991-59"/>
    <x v="72"/>
    <s v="MB 1991-59 – Aiguillette large en plastique blanc de 20 cm de longueur à un ardillon et une fourchette. – Don de Mme F. Chappuis-Baudois, Hauterive (B. V.)."/>
    <x v="2"/>
    <s v="Nord"/>
    <s v="B4"/>
    <n v="473"/>
    <s v="&quot;Aiguillettes / navettes&quot;"/>
    <m/>
    <m/>
    <m/>
    <m/>
    <m/>
    <x v="6"/>
    <m/>
    <s v="CHAPPUIS-BAUDOIS France"/>
    <s v="v_x000a_v_x000a_v_x000a_v_x000a_v_x000a_v"/>
    <x v="4"/>
  </r>
  <r>
    <s v="1991-0060"/>
    <m/>
    <s v="MB 1991-60"/>
    <x v="72"/>
    <s v="MB 1991-60 – Petite aiguillette en plastique noir, à deux fourchettes, de 147 mm de longueur. – Don de Mme F. Chappuis-Baudois, Hauterive (B. V.)."/>
    <x v="2"/>
    <s v="Nord"/>
    <s v="B4"/>
    <n v="473"/>
    <s v="&quot;Aiguillettes / navettes&quot;"/>
    <m/>
    <m/>
    <m/>
    <m/>
    <m/>
    <x v="6"/>
    <m/>
    <s v="CHAPPUIS-BAUDOIS France"/>
    <s v="v_x000a_v_x000a_v_x000a_v_x000a_v_x000a_v"/>
    <x v="4"/>
  </r>
  <r>
    <s v="1991-0061"/>
    <m/>
    <s v="MB 1991-61"/>
    <x v="28"/>
    <s v="MB 1991-61 – Quatre bets circulaires de 26 cm de diamètre percés d’un trou à environ 5 cm du bord, peints de différentes manières et présentant plusieurs couches de peinture successives. – Don de MM. Pierre et Samuel Arm, Sauges près Saint-Aubin (février 1987 : B. V.)."/>
    <x v="3"/>
    <m/>
    <s v="Non local."/>
    <m/>
    <m/>
    <m/>
    <m/>
    <m/>
    <m/>
    <m/>
    <x v="4"/>
    <m/>
    <s v="ARM Pierre et Samuel"/>
    <s v="v_x000a_v_x000a_v_x000a_v_x000a_v_x000a_v"/>
    <x v="4"/>
  </r>
  <r>
    <s v="1991-0062"/>
    <m/>
    <s v="MB 1991-62"/>
    <x v="28"/>
    <s v="MB 1991-62 – Trois bets ellipsoïdaux de 21 sur 29 cm environ présentant deux trous à environ 4 cm du bord sur un petit et sur un grand côté, peints de différentes couleurs en plusieurs couches successives. – Don de MM. Pierre et Samuel Arm, Sauges près Saint-Aubin  (février 1987 : B. V.)."/>
    <x v="2"/>
    <s v="Nord"/>
    <s v="B4"/>
    <n v="471"/>
    <m/>
    <m/>
    <m/>
    <m/>
    <m/>
    <m/>
    <x v="4"/>
    <m/>
    <s v="ARM Pierre et Samuel"/>
    <s v="v_x000a_v_x000a_v_x000a_v_x000a_v_x000a_v"/>
    <x v="4"/>
  </r>
  <r>
    <s v="1991-0063"/>
    <m/>
    <s v="MB 1991-63"/>
    <x v="28"/>
    <s v="MB 1991-63 – Bet à bords parallèles et bouts arrondis mesurant 30 sur 20 cm et présentant un trou à 50 mm de l'une de ses extrémités. Coloré de la même manière que les bets précédents MB 1991-62. – Don de MM. Pierre et Samuel Arm, Sauges près Saint-Aubin (février 1987 : B. V.)."/>
    <x v="3"/>
    <m/>
    <s v="Non local."/>
    <m/>
    <m/>
    <m/>
    <m/>
    <m/>
    <m/>
    <m/>
    <x v="4"/>
    <m/>
    <s v="ARM Pierre et Samuel"/>
    <s v="v_x000a_v_x000a_v_x000a_v_x000a_v_x000a_v"/>
    <x v="4"/>
  </r>
  <r>
    <s v="1991-0064"/>
    <m/>
    <s v="MB 1991-64"/>
    <x v="73"/>
    <s v="MB 1991-64 – Ansena dont le liteau mesure 44 cm et dont l’arc est en coudrier pelé. La cordelette de suspension est en nylon. – Don de M. Robert Kraft, Chevroux (février 1987 : B. V.)."/>
    <x v="4"/>
    <m/>
    <s v="B1"/>
    <s v="Vitrine 4"/>
    <m/>
    <m/>
    <m/>
    <m/>
    <m/>
    <m/>
    <x v="6"/>
    <m/>
    <s v="KRAFT Robert"/>
    <s v="v_x000a_v_x000a_v_x000a_v_x000a_v_x000a_v"/>
    <x v="4"/>
  </r>
  <r>
    <s v="1991-0065"/>
    <m/>
    <s v="MB 1991-65"/>
    <x v="74"/>
    <s v="MB 1991-65 – Galet granitique arrondi et aplati, encoché deux fois (diamètre environ 12 cm). Selon Edmond Henry, qui l'a trouvé sur la beine, il aurait été perdu par une tringalle. – Don de M. Edmond Henry, Les Tuilières, Cortaillod (février 1987 : B. V.)."/>
    <x v="4"/>
    <m/>
    <s v="B1"/>
    <s v="Tiroir 1"/>
    <m/>
    <s v="La beine"/>
    <m/>
    <m/>
    <m/>
    <m/>
    <x v="10"/>
    <m/>
    <s v="HENRY Edmond"/>
    <s v="v_x000a_v_x000a_v_x000a_v_x000a_v_x000a_v"/>
    <x v="4"/>
  </r>
  <r>
    <s v="1991-0066"/>
    <m/>
    <s v="MB 1991-66"/>
    <x v="75"/>
    <s v="MB 1991-66 – Pierre calcaire anguleuse aplatie encochée deux fois (longueur 12 cm). – Don de M. Edmond Henry, Les Tuilières, Cortaillod (février 1987 : B. V.)."/>
    <x v="2"/>
    <s v="Nord"/>
    <s v="Non local."/>
    <m/>
    <m/>
    <m/>
    <m/>
    <m/>
    <m/>
    <m/>
    <x v="10"/>
    <m/>
    <s v="HENRY Edmond"/>
    <s v="v_x000a_v_x000a_v_x000a_v_x000a_v_x000a_v"/>
    <x v="4"/>
  </r>
  <r>
    <s v="1991-0067"/>
    <m/>
    <s v="MB 1991-67"/>
    <x v="58"/>
    <s v="MB 1991-67 – Filet de maille 40 mm (mailles passablement déréglées) en monofil, mesurant 45 tours de hauteur, le premier et le dernier étant doubles. Le chalame et la vêtre sont en chanvre. Présence de bignets pour la plupart en celluloïd mais également en écorce, en Sagex comprimé, etc., attachés tous les cinq chevalets. Ces derniers sont longs d'environ 16 cm et traversent quatre mailles. Les plombs sont laminés et pincés. Nombreux trous. – Provenance inconnue (B. V.)."/>
    <x v="2"/>
    <s v="Nord"/>
    <s v="B4"/>
    <n v="470"/>
    <m/>
    <m/>
    <m/>
    <m/>
    <m/>
    <s v="Endommagé"/>
    <x v="3"/>
    <m/>
    <s v="Provenance inconnue"/>
    <s v="v_x000a_v_x000a_v_x000a_v_x000a_v_x000a_v"/>
    <x v="4"/>
  </r>
  <r>
    <s v="1991-0068"/>
    <m/>
    <s v="MB 1991-68"/>
    <x v="13"/>
    <s v="MB 1991-68 – Aiguillette en bois à un ardillon et une fourchette, longue de 23 cm et ayant probablement servi à poser des chevalets ou chevillons, car elle porte des marques de longueur correspondante. Du fil de nylon y est enroulé. – Provenance inconnue (B. V.)."/>
    <x v="4"/>
    <m/>
    <s v="B1"/>
    <s v="Vitrine 4"/>
    <m/>
    <m/>
    <m/>
    <m/>
    <m/>
    <m/>
    <x v="6"/>
    <m/>
    <s v="Provenance inconnue"/>
    <s v="v_x000a_v_x000a_v_x000a_v_x000a_v_x000a_v"/>
    <x v="4"/>
  </r>
  <r>
    <s v="1991-0069"/>
    <m/>
    <s v="MB 1991-69"/>
    <x v="76"/>
    <s v="MB 1991-69 – Rondzonnière de maille 20 mm et 57 tours de hauteur dont plusieurs tours de grossier en haut et en bas. Chalame de chanvre portant 42 bignets, en liège et peints d'un côté, ou en écorce, cela toutes les cinq ansettes. Ansettes mesurant 12 cm de longueur et traversant 6 mailles. Vêtre en crin portant des plombs roulés et ligaturés à intervalles de 5-9 mailles. Elle remonte un peu le long des côtés du filet qui a apparemment été sectionné. – Don de M. Gaston Droz, pêcheur à Saint-Blaise (février 1987 : B. V.)."/>
    <x v="2"/>
    <s v="Nord"/>
    <s v="B4"/>
    <n v="470"/>
    <m/>
    <m/>
    <m/>
    <m/>
    <m/>
    <m/>
    <x v="3"/>
    <m/>
    <s v="DROZ Gaston"/>
    <s v="v_x000a_v_x000a_v_x000a_v_x000a_v_x000a_v"/>
    <x v="4"/>
  </r>
  <r>
    <s v="1991-0070"/>
    <m/>
    <s v="MB 1991-70"/>
    <x v="77"/>
    <s v="MB 1991-70 – Filet de fond en monofil bleu turquoise de maille 48 mm et 33 tours de hauteur, dont le premier et le dernier tour sont doubles. Le chalame de chanvre constitue les zies. Il porte 127 bignets, pour partie en celluloïd et pour partie en écorce (paraffinée ou non), attachés tous les cinq chevalets. Ces derniers mesurent 16 cm de longueur et portent quatre mailles à la fois. Vêtre en plastique remontant le long des petits côtés et portant des plombs pincés. Quelques déchirures. – Provenance inconnue (B. V.)."/>
    <x v="2"/>
    <s v="Nord"/>
    <s v="B4"/>
    <n v="471"/>
    <m/>
    <m/>
    <m/>
    <m/>
    <m/>
    <s v="Endommagé"/>
    <x v="3"/>
    <m/>
    <s v="Provenance inconnue"/>
    <s v="v_x000a_v_x000a_v_x000a_v_x000a_v_x000a_v"/>
    <x v="4"/>
  </r>
  <r>
    <s v="1991-0071"/>
    <m/>
    <s v="MB 1991-71"/>
    <x v="21"/>
    <s v="MB 1991-71 – Berfou en chanvre de maille 19 mm filoché en spirale sur 48 tours. Passage de 25 à 49 mailles au 10e tour. Réduction pour le goléron à partir du 34e tour. Les cercles sont assujettis aux 15e, 25e et 35e tours, par des fils en spirale. Le goléron présente trois côtes de réduction longues de 12 tours et amorcées sur un tour auparavant (longueur 13 tours en tout). Le poisson est retiré par le goléron. Cercles légèrement oblongs (tous dans le même sens) et de diamètre moyen de 25 cm environ, croissant d'arrière en avant mais insuffisamment pour qu'on puisse les emboîter les uns dans les autres. Présence de deux crosses ou tendeurs en bois pelé. Etat de conservation parfait. – Don de Mme F. Chappuis-Baudois, Hauterive (B. V.)."/>
    <x v="0"/>
    <s v="Ouest"/>
    <s v="B2"/>
    <s v="A 09h"/>
    <m/>
    <m/>
    <m/>
    <m/>
    <m/>
    <s v="Parfait"/>
    <x v="0"/>
    <m/>
    <s v="CHAPPUIS-BAUDOIS France"/>
    <s v="v_x000a_v_x000a_v_x000a_v_x000a_v_x000a_v"/>
    <x v="4"/>
  </r>
  <r>
    <s v="1991-0072"/>
    <m/>
    <s v="MB 1991-72"/>
    <x v="47"/>
    <s v="MB 1991-72 – Trois soliveaux parallélépipédiques, en liège, dont deux sont marqués au feu ROBERT, et qui sont peints en bleu à leurs deux bouts. Ils portent une ficelle en chanvre enroulée à leur milieu. Ils servaient à soutenir un filet de lève. – Don de M. Lucien Braillard, Gorgier (février 1987 : B. V.)."/>
    <x v="3"/>
    <m/>
    <s v="Non local."/>
    <m/>
    <m/>
    <m/>
    <m/>
    <m/>
    <m/>
    <m/>
    <x v="4"/>
    <m/>
    <s v="BRAILLARD Lucien"/>
    <s v="v_x000a_v_x000a_v_x000a_v_x000a_v_x000a_v"/>
    <x v="4"/>
  </r>
  <r>
    <s v="1991-0073"/>
    <m/>
    <s v="MB 1991-73"/>
    <x v="78"/>
    <s v="MB 1991-73 – Toile de coton, neuve, avec l'étiquette suivante « W. Salmann-Fehr / Netzfabrik A. G. / Fabrique de filets S. A. / Tägerwilen / No 160/6 [fil fin n°160 constitué de 6 fils torsadés] / Maille mm 32 / Hauteur en mailles 28 / Longueur en tours 4800 ». – Don de M. Gaston Droz, Saint-Blaise (1987 : B. V.)."/>
    <x v="4"/>
    <m/>
    <s v="B1"/>
    <s v="Tiroir 3"/>
    <m/>
    <s v="Tägerwilen"/>
    <m/>
    <m/>
    <m/>
    <m/>
    <x v="3"/>
    <s v=" « W. Salmann-Fehr / Netzfabrik A. G. / Fabrique de filets SA / ... »"/>
    <s v="DROZ Gaston"/>
    <s v="v_x000a_v_x000a_v_x000a_v_x000a_v_x000a_v"/>
    <x v="4"/>
  </r>
  <r>
    <s v="1991-0074"/>
    <m/>
    <s v="MB 1991-74"/>
    <x v="79"/>
    <s v="MB 1991-74 – Quatre torchons constitués d'une pièce de bois à section quadrangulaire, creusée en cannelure sur chacune de ses faces, et terminée en pointe tronquée bifide peinte en noir alors que le reste est blanc. Le fil de coton (?) enroulé autour du bois est terminé par un petit plomb et une liette en métal portant un hameçon simple, gauchi, à un ardillon. Ces torchons ont appartenus à un médecin de Saint-Blaise. – Don de M. Gaston Droz, Saint-Blaise (1987: B. V.)."/>
    <x v="2"/>
    <s v="Nord"/>
    <s v="B4"/>
    <m/>
    <s v="B1 Vitrine 3"/>
    <m/>
    <m/>
    <m/>
    <m/>
    <m/>
    <x v="7"/>
    <m/>
    <s v="DROZ Gaston"/>
    <s v="v_x000a_v_x000a_v_x000a_v_x000a_v_x000a_v"/>
    <x v="4"/>
  </r>
  <r>
    <s v="1991-0075"/>
    <m/>
    <s v="MB 1991-75"/>
    <x v="80"/>
    <s v="MB 1991-75 – Huit fragments d'écorce de peuplier à plusieurs stades de leur taillage pour la fabrication de bignets. – Don de M. Gaston Droz, Saint-Blaise (1987 : B. V.)."/>
    <x v="2"/>
    <s v="Nord"/>
    <s v="B4"/>
    <m/>
    <s v="&quot;Bignets fabrication&quot;_x000a_+ B1 Tiroir 1 "/>
    <m/>
    <m/>
    <m/>
    <m/>
    <m/>
    <x v="4"/>
    <m/>
    <s v="DROZ Gaston"/>
    <s v="v_x000a_v_x000a_v_x000a_v_x000a_v_x000a_v"/>
    <x v="4"/>
  </r>
  <r>
    <s v="1991-0076"/>
    <m/>
    <s v="MB 1991-76"/>
    <x v="54"/>
    <s v="MB 1991-76 – Trois bignets en écorce, neufs et non percés. – Don de M. Gaston Droz, Saint Blaise (1987 : B. V.)."/>
    <x v="2"/>
    <s v="Nord"/>
    <s v="B4"/>
    <m/>
    <s v="1 seul bignet"/>
    <m/>
    <m/>
    <m/>
    <m/>
    <m/>
    <x v="4"/>
    <m/>
    <s v="DROZ Gaston"/>
    <s v="v_x000a_v_x000a_v_x000a_v_x000a_v_x000a_v"/>
    <x v="4"/>
  </r>
  <r>
    <s v="1991-0077"/>
    <m/>
    <s v="MB 1991-77"/>
    <x v="81"/>
    <s v="MB 1991-77 – Cinq bignets en Sagex comprimé mesurant 84 x 27 x 11 mm. – Don de M. Gaston Droz, Saint-Blaise (1987 : B. V.)."/>
    <x v="2"/>
    <s v="Nord"/>
    <s v="B4"/>
    <n v="475"/>
    <s v="&quot;Bignets fabrication&quot;_x000a_+ B1 Tiroir 2"/>
    <m/>
    <m/>
    <m/>
    <m/>
    <m/>
    <x v="4"/>
    <m/>
    <s v="DROZ Gaston"/>
    <s v="v_x000a_v_x000a_v_x000a_v_x000a_v_x000a_v"/>
    <x v="4"/>
  </r>
  <r>
    <s v="1991-0078"/>
    <m/>
    <s v="MB 1991-78"/>
    <x v="13"/>
    <s v="MB 1991-78 – Grande aiguillette à un ardillon, en bois (foyard ?), ayant servi au montage des tramails (l. 499 mm). – Don de M. Jean-Louis Fivaz, Grandson (1987 : B. V.)."/>
    <x v="2"/>
    <s v="Nord"/>
    <s v="B4"/>
    <n v="470"/>
    <m/>
    <m/>
    <m/>
    <m/>
    <m/>
    <m/>
    <x v="6"/>
    <m/>
    <s v="FIVAZ Jean-Louis"/>
    <s v="v_x000a_v_x000a_v_x000a_v_x000a_v_x000a_v"/>
    <x v="4"/>
  </r>
  <r>
    <s v="1991-0079"/>
    <m/>
    <s v="MB 1991-79"/>
    <x v="13"/>
    <s v="MB 1991-79 – Aiguillette moyenne à deux échancrures, en bois, mesurant 30 cm de longueur et datant du début du XXe siècle. – Don de M. Jean-Louis Fivaz, Grandson (1987 : B. V.)."/>
    <x v="2"/>
    <s v="Nord"/>
    <s v="B4"/>
    <n v="473"/>
    <s v="&quot;Aiguillettes / navettes&quot;"/>
    <m/>
    <s v="début du XXe siècle"/>
    <n v="1901"/>
    <n v="1950"/>
    <m/>
    <x v="6"/>
    <m/>
    <s v="FIVAZ Jean-Louis"/>
    <s v="v_x000a_v_x000a_v_x000a_v_x000a_v_x000a_v"/>
    <x v="4"/>
  </r>
  <r>
    <s v="1991-0080"/>
    <m/>
    <s v="MB 1991-80"/>
    <x v="13"/>
    <s v="MB 1991-80 – Aiguillette moyenne (l. 242 mm) à un ardillon, en bois poli (et verni ?). – Don de Mme veuve Jules Chouet, Saint-Aubin (1987 : B. V. et L. N.)."/>
    <x v="2"/>
    <s v="Nord"/>
    <s v="B4"/>
    <n v="473"/>
    <s v="&quot;Aiguillettes / navettes&quot;"/>
    <m/>
    <m/>
    <m/>
    <m/>
    <m/>
    <x v="6"/>
    <m/>
    <s v="CHOUET Jules"/>
    <s v="v_x000a_v_x000a_v_x000a_v_x000a_v_x000a_v"/>
    <x v="4"/>
  </r>
  <r>
    <s v="1991-0081"/>
    <m/>
    <s v="MB 1991-0081"/>
    <x v="72"/>
    <s v="MB 1991-0081 – Aiguillettes à un ardillon, en plastique de couleur claire, avec une tige métallique au centre, de longueur 249 mm. – Don de Mme veuve Jules Chouet, Saint-Aubin (1987 : B. V. et L. N.)."/>
    <x v="2"/>
    <s v="Nord"/>
    <s v="B4"/>
    <n v="473"/>
    <s v="&quot;Aiguillettes / navettes&quot;"/>
    <m/>
    <m/>
    <m/>
    <m/>
    <m/>
    <x v="6"/>
    <m/>
    <s v="CHOUET Jules"/>
    <s v="v_x000a_v_x000a_v_x000a_v_x000a_v_x000a_v"/>
    <x v="4"/>
  </r>
  <r>
    <s v="1991-0082"/>
    <m/>
    <s v="MB 1991-82"/>
    <x v="72"/>
    <s v="MB 1991-82 – Petite « aiguillette » à un ardillon, en plastique imitation écaille (l. = 116 mm). – Don de Mme veuve Jules Chouet, Saint-Aubin (1987 : B. V. et L. N.)."/>
    <x v="2"/>
    <s v="Nord"/>
    <s v="B4"/>
    <n v="473"/>
    <s v="&quot;Aiguillettes / navettes&quot;"/>
    <m/>
    <m/>
    <m/>
    <m/>
    <m/>
    <x v="6"/>
    <m/>
    <s v="CHOUET Jules"/>
    <s v="v_x000a_v_x000a_v_x000a_v_x000a_v_x000a_v"/>
    <x v="4"/>
  </r>
  <r>
    <s v="1991-0083"/>
    <m/>
    <s v="MB 1991-83"/>
    <x v="13"/>
    <s v="MB 1991-83 – Aiguillette à un ardillon, en bois, mesurant 147 mm. – Don de Mlle Jeanne Perrenoud, Chez-le-Bart (1987 : B. V.)."/>
    <x v="2"/>
    <s v="Nord"/>
    <s v="B4"/>
    <n v="473"/>
    <s v="&quot;Aiguillettes / navettes&quot;"/>
    <m/>
    <m/>
    <m/>
    <m/>
    <m/>
    <x v="6"/>
    <m/>
    <s v="PERRENOUD Jeanne"/>
    <s v="v_x000a_v_x000a_v_x000a_v_x000a_v_x000a_v"/>
    <x v="4"/>
  </r>
  <r>
    <s v="1991-0084"/>
    <m/>
    <s v="MB 1991-84"/>
    <x v="13"/>
    <s v="MB 1991-84 – Ebauche d'aiguillette à un ardillon, en bois de prêtre (fusain) (l. = 179 mm). – Don de M. Joseph Baudois, Estavayer (1987 : B. V.)."/>
    <x v="2"/>
    <s v="Nord"/>
    <s v="B4"/>
    <n v="473"/>
    <s v="&quot;Aiguillettes / navettes&quot;"/>
    <m/>
    <m/>
    <m/>
    <m/>
    <m/>
    <x v="6"/>
    <m/>
    <s v="BAUDOIS Joseph"/>
    <s v="v_x000a_v_x000a_v_x000a_v_x000a_v_x000a_v"/>
    <x v="4"/>
  </r>
  <r>
    <s v="1991-0085"/>
    <m/>
    <s v="MB 1991-85"/>
    <x v="13"/>
    <s v="MB 1991-85 – Aiguillette à un ardillon, en bois, grossièrement taillée (l. = 226 mm). Marque pour les chevillons à 15,5 cm. – Don deM. Joseph Baudois, Estavayer (1987 : B. V.)."/>
    <x v="2"/>
    <s v="Nord"/>
    <s v="B4"/>
    <n v="473"/>
    <s v="&quot;Aiguillettes / navettes&quot;"/>
    <m/>
    <m/>
    <m/>
    <m/>
    <m/>
    <x v="6"/>
    <m/>
    <s v="BAUDOIS Joseph"/>
    <s v="v_x000a_v_x000a_v_x000a_v_x000a_v_x000a_v"/>
    <x v="4"/>
  </r>
  <r>
    <s v="1991-0086"/>
    <m/>
    <s v="MB 1991-86"/>
    <x v="46"/>
    <s v="MB 1991-86 – Deux moules rudimentaires en bois mesurant respectivement 104 et 86 mm de longueur ainsi que 14 et 12,5 mm de diamètre. – Don de Joseph Baudois, Estavayer (1987 :  B. V.)."/>
    <x v="2"/>
    <s v="Nord"/>
    <s v="B4"/>
    <n v="475"/>
    <s v="&quot;Moules / poinçons&quot;"/>
    <m/>
    <m/>
    <m/>
    <m/>
    <m/>
    <x v="6"/>
    <m/>
    <s v="BAUDOIS Joseph"/>
    <s v="v_x000a_v_x000a_v_x000a_v_x000a_v_x000a_v"/>
    <x v="4"/>
  </r>
  <r>
    <s v="1991-0087"/>
    <m/>
    <s v="MB 1991-87"/>
    <x v="13"/>
    <s v="MB 1991-87 – Petite aiguillette en bois à un ardillon portant du fil de coton et ayant sans doute servi au raccommodage (l. = 98 mm). – Don de Joseph Baudois, Estavayer (1987 : B. V.)."/>
    <x v="4"/>
    <m/>
    <s v="B1"/>
    <s v="Vitrine 4"/>
    <m/>
    <m/>
    <m/>
    <m/>
    <m/>
    <m/>
    <x v="6"/>
    <m/>
    <s v="BAUDOIS Joseph"/>
    <s v="v_x000a_v_x000a_v_x000a_v_x000a_v_x000a_v"/>
    <x v="4"/>
  </r>
  <r>
    <s v="1991-0088"/>
    <m/>
    <s v="MB 1991-88"/>
    <x v="13"/>
    <s v="MB 1991-88 – Aiguillette en bois à deux fourchettes situées dans le même axe mais perpendiculairement l'une à l'autre (l. = 163 mm). – Don de M. René Filleux, Onnens (1987 : B. V.)."/>
    <x v="4"/>
    <m/>
    <s v="B1"/>
    <s v="Vitrine 4"/>
    <m/>
    <m/>
    <m/>
    <m/>
    <m/>
    <m/>
    <x v="6"/>
    <m/>
    <s v="FILLEUX René"/>
    <s v="v_x000a_v_x000a_v_x000a_v_x000a_v_x000a_v"/>
    <x v="4"/>
  </r>
  <r>
    <s v="1991-0089"/>
    <m/>
    <s v="MB 1991-89"/>
    <x v="13"/>
    <s v="MB 1991-89 – Aiguillette en bois à deux fourchettes qui s'ouvrent perpendiculairement l'une à l'autre. Porte une peinture bleue bien usée (l. = 163 mm). – Don de René Fillieux, pêcheur, Onnens (1987 :  B. V.)."/>
    <x v="4"/>
    <m/>
    <s v="B1"/>
    <s v="Vitrine 4"/>
    <m/>
    <m/>
    <m/>
    <m/>
    <m/>
    <m/>
    <x v="6"/>
    <m/>
    <s v="FILLEUX René"/>
    <s v="v_x000a_v_x000a_v_x000a_v_x000a_v_x000a_v"/>
    <x v="4"/>
  </r>
  <r>
    <s v="1991-0090"/>
    <m/>
    <s v="MB 1991-90"/>
    <x v="46"/>
    <s v="MB 1991-90 – Moule en bois tendre long de 96 mm et mesurant 57 mm de diamètre. Il porte l'inscription « Tramail avant-garde ». – Don de Joseph Baudois, Estavayer (1987 : B. V.)."/>
    <x v="4"/>
    <m/>
    <s v="B1"/>
    <s v="Vitrine 4"/>
    <m/>
    <m/>
    <m/>
    <m/>
    <m/>
    <m/>
    <x v="6"/>
    <m/>
    <s v="BAUDOIS Joseph"/>
    <s v="v_x000a_v_x000a_v_x000a_v_x000a_v_x000a_v"/>
    <x v="4"/>
  </r>
  <r>
    <s v="1991-0091"/>
    <m/>
    <s v="MB 1991-91"/>
    <x v="82"/>
    <s v="MB 1991-91 – Couteau à écailler le poisson portant l'inscription VITECAILLE NOGENT-INOX FRANCE DEPOSE. – Don de Mme veuve Jules Chouet, Saint-Aubin (1987 : B. V. et L. N.)."/>
    <x v="2"/>
    <s v="Nord"/>
    <s v="B4"/>
    <m/>
    <m/>
    <m/>
    <m/>
    <m/>
    <m/>
    <m/>
    <x v="9"/>
    <s v="VITECAILLE NOGENT-INOX FRANCE DEPOSE"/>
    <s v="CHOUET Jules"/>
    <s v="v_x000a_v_x000a_v_x000a_v_x000a_v_x000a_v"/>
    <x v="4"/>
  </r>
  <r>
    <s v="1991-0092"/>
    <m/>
    <s v="MB 1991-92"/>
    <x v="72"/>
    <s v="MB 1991-92 – Trois aiguillettes à un ardillon, en plastique imitation écaille (l. = 196 cm). L’une est nue et les deux autres portent du fil. – Provenance inconnue (B. V.)."/>
    <x v="2"/>
    <s v="Nord"/>
    <s v="B4"/>
    <n v="473"/>
    <s v="&quot;Aiguillettes / navettes&quot;"/>
    <m/>
    <m/>
    <m/>
    <m/>
    <m/>
    <x v="6"/>
    <m/>
    <s v="Provenance inconnue"/>
    <s v="v_x000a_v_x000a_v_x000a_v_x000a_v_x000a_v"/>
    <x v="4"/>
  </r>
  <r>
    <s v="1991-0093"/>
    <m/>
    <s v="MB 1991-93"/>
    <x v="72"/>
    <s v="MB 1991-93 – Aiguillette à un ardillon, en plastique imitation écaille (l. = 155 mm). – Provenance inconnue (B. V.)."/>
    <x v="2"/>
    <s v="Nord"/>
    <s v="B4"/>
    <n v="473"/>
    <s v="&quot;Aiguillettes / navettes&quot;"/>
    <m/>
    <m/>
    <m/>
    <m/>
    <m/>
    <x v="6"/>
    <m/>
    <s v="Provenance inconnue"/>
    <s v="v_x000a_v_x000a_v_x000a_v_x000a_v_x000a_v"/>
    <x v="4"/>
  </r>
  <r>
    <s v="1991-0094"/>
    <m/>
    <s v="MB 1991-94"/>
    <x v="72"/>
    <s v="MB 1991-94 – Aiguillette à un ardillon, en plastique blanc (l. = 137 mm). – Provenance inconnue (B. V.)."/>
    <x v="2"/>
    <s v="Nord"/>
    <s v="B4"/>
    <n v="473"/>
    <s v="&quot;Aiguillettes / navettes&quot;"/>
    <m/>
    <m/>
    <m/>
    <m/>
    <m/>
    <x v="6"/>
    <m/>
    <s v="Provenance inconnue"/>
    <s v="v_x000a_v_x000a_v_x000a_v_x000a_v_x000a_v"/>
    <x v="4"/>
  </r>
  <r>
    <s v="1991-0095"/>
    <m/>
    <s v="MB 1991-95"/>
    <x v="72"/>
    <s v="MB 1991-95 – Aiguillette à un ardillon, en plastique translucide (l. = 176 mm). – Provenance inconnue (B. V.)."/>
    <x v="2"/>
    <s v="Nord"/>
    <s v="B4"/>
    <n v="473"/>
    <s v="&quot;Aiguillettes / navettes&quot;"/>
    <m/>
    <m/>
    <m/>
    <m/>
    <m/>
    <x v="6"/>
    <m/>
    <s v="Provenance inconnue"/>
    <s v="v_x000a_v_x000a_v_x000a_v_x000a_v_x000a_v"/>
    <x v="4"/>
  </r>
  <r>
    <s v="1991-0096"/>
    <m/>
    <s v="MB 1991-96"/>
    <x v="46"/>
    <s v="MB 1991-96 – Moule grossier en bois, de frêne probablement, mesurant 122 mm de longueur et environ 18 mm de diamètre et portant trois encoches à un bout. – Provenance inconnue (B. V.)."/>
    <x v="2"/>
    <s v="Nord"/>
    <s v="B4"/>
    <n v="475"/>
    <s v="&quot;Moules / poinçons&quot;"/>
    <m/>
    <m/>
    <m/>
    <m/>
    <m/>
    <x v="6"/>
    <m/>
    <s v="Provenance inconnue"/>
    <s v="v_x000a_v_x000a_v_x000a_v_x000a_v_x000a_v"/>
    <x v="4"/>
  </r>
  <r>
    <s v="1991-0097"/>
    <m/>
    <s v="MB 1991-97"/>
    <x v="46"/>
    <s v="MB 1991-97 – Petit moule grossier en bois, de frêne probablement, mesurant 5 cm de longueur et 10 mm sur 14 de section. – Provenance inconnue (B. V.)."/>
    <x v="2"/>
    <s v="Nord"/>
    <s v="B4"/>
    <n v="475"/>
    <s v="&quot;Moules / poinçons&quot;"/>
    <m/>
    <m/>
    <m/>
    <m/>
    <m/>
    <x v="6"/>
    <m/>
    <s v="Provenance inconnue"/>
    <s v="v_x000a_v_x000a_v_x000a_v_x000a_v_x000a_v"/>
    <x v="4"/>
  </r>
  <r>
    <s v="1991-0098"/>
    <m/>
    <s v="MB 1991-98"/>
    <x v="33"/>
    <s v="MB 1991-98 – Poinçon pour le raccommodage, à manche cylindrique en bois long de 37 mm et pointe longue de 17 mm. – Provenance inconnue (B. V.)."/>
    <x v="4"/>
    <m/>
    <s v="B1"/>
    <s v="Vitrine 4"/>
    <m/>
    <m/>
    <m/>
    <m/>
    <m/>
    <m/>
    <x v="6"/>
    <m/>
    <s v="Provenance inconnue"/>
    <s v="v_x000a_v_x000a_v_x000a_v_x000a_v_x000a_v"/>
    <x v="4"/>
  </r>
  <r>
    <s v="1991-0099"/>
    <m/>
    <s v="MB 1991-99"/>
    <x v="83"/>
    <s v="MB 1991-0099 – Fort « harpon » à quatre becs résultant de la découpe en long de sa hampe (longueur presque 30 cm). Percé d’un bel œillet circulaire à la base. Il servait à l'ancrage des étoles de fond. – Don de Pierre et Samuel Arm, Sauges près Saint-Aubin (B. V.)."/>
    <x v="2"/>
    <s v="Extérieur"/>
    <s v="B3"/>
    <s v="Exposé"/>
    <m/>
    <m/>
    <m/>
    <m/>
    <m/>
    <m/>
    <x v="3"/>
    <m/>
    <s v="ARM Pierre et Samuel"/>
    <s v="v_x000a_v_x000a_v_x000a_v_x000a_v_x000a_v"/>
    <x v="4"/>
  </r>
  <r>
    <s v="1991-0100"/>
    <m/>
    <s v="MB 1991-100"/>
    <x v="83"/>
    <s v="MB 1991-100 – « Harpon » soit grappin, gainé d’un manchon de plomb et ayant servi à l’ancrage d’étoles de fond (longueur 26,7 cm).  Il compte quatre becs recourbés résultant de la découpe en long de la hampe. Sa base est repliée pour former un œillet. – Don de Pierre et Samuel Arm, Sauges près Saint-Aubin (B. V.)."/>
    <x v="2"/>
    <s v="Extérieur"/>
    <s v="Non local."/>
    <m/>
    <m/>
    <m/>
    <m/>
    <m/>
    <m/>
    <m/>
    <x v="3"/>
    <m/>
    <s v="ARM Pierre et Samuel"/>
    <s v="v_x000a_v_x000a_v_x000a_v_x000a_v_x000a_v"/>
    <x v="4"/>
  </r>
  <r>
    <s v="1991-0101"/>
    <m/>
    <s v="MB 1991-101"/>
    <x v="83"/>
    <s v="MB 1991-101 – « Harpon » soit grappin léger pour le repêchage des étoles de fond en été. Il est composé de deux tiges métalliques pliées en deux pour former chacune un œillet allongé, une moitié de hampe et deux becs. Ces deux éléments sont combinés perpendiculairement et ligaturés par un fil de fer enroulé, sans soudure. Partiellement recouvert de tartre (longueur 47,5 cm). – Don de Robert Braillard, Gorgier (février 1987, B. V.)."/>
    <x v="2"/>
    <s v="Extérieur"/>
    <s v="Non local."/>
    <m/>
    <m/>
    <m/>
    <m/>
    <m/>
    <m/>
    <m/>
    <x v="3"/>
    <m/>
    <s v="BRAILLARD Robert"/>
    <s v="v_x000a_v_x000a_v_x000a_v_x000a_v_x000a_v"/>
    <x v="4"/>
  </r>
  <r>
    <s v="1991-0102"/>
    <m/>
    <s v="MB 1991-102"/>
    <x v="83"/>
    <s v="MB 1991-0102 – Harpon soudé, à quatre becs (longueur 21,5 cm, envergure environ 27 cm). – Provenance inconnue (B. V.)."/>
    <x v="2"/>
    <s v="Extérieur"/>
    <s v="B4"/>
    <s v="A 09h"/>
    <m/>
    <m/>
    <m/>
    <m/>
    <m/>
    <m/>
    <x v="3"/>
    <m/>
    <s v="Provenance inconnue"/>
    <s v="v_x000a_v_x000a_v_x000a_v_x000a_v_x000a_v"/>
    <x v="4"/>
  </r>
  <r>
    <s v="1991-0103"/>
    <m/>
    <s v="MB 1991-103"/>
    <x v="83"/>
    <s v="MB 1991-0103 – Petit « harpon » soudé, à trois becs et anneau mobile en haut (longueur sans l'anneau : 20 cm). – Provenance inconnue."/>
    <x v="2"/>
    <s v="Extérieur"/>
    <s v="B4"/>
    <m/>
    <m/>
    <m/>
    <m/>
    <m/>
    <m/>
    <m/>
    <x v="3"/>
    <m/>
    <s v="Provenance inconnue"/>
    <s v="v_x000a_v_x000a_v_x000a_v_x000a_v_x000a_v"/>
    <x v="4"/>
  </r>
  <r>
    <s v="1991-0104"/>
    <m/>
    <s v="MB 1991-104"/>
    <x v="10"/>
    <s v="MB 1991-104 – Polet de fond composé d'une hampe longue d'environ 72 cm terminée par un fanion en toile cirée jaune d'un côté, et traversant une plaque de liège marquée &quot;E. SANDOZ&quot;. – Don de Edouard Sandoz, Hauterive (1987 : B. V.)."/>
    <x v="2"/>
    <s v="Ouest"/>
    <s v="B4"/>
    <m/>
    <m/>
    <m/>
    <m/>
    <m/>
    <m/>
    <m/>
    <x v="4"/>
    <m/>
    <s v="SANDOZ Edouard"/>
    <s v="v_x000a_v_x000a_v_x000a_v_x000a_v_x000a_v"/>
    <x v="4"/>
  </r>
  <r>
    <s v="1991-0105"/>
    <m/>
    <s v="MB 1991-105"/>
    <x v="84"/>
    <s v="MB 1991-105 – une plaque le liège synthétique percée en son milieu et marquée &quot;Paul Veuve&quot;. – Provenance inconnue (B. V.)."/>
    <x v="3"/>
    <m/>
    <s v="Non local."/>
    <m/>
    <m/>
    <m/>
    <m/>
    <m/>
    <m/>
    <m/>
    <x v="4"/>
    <m/>
    <s v="Provenance inconnue"/>
    <s v="v_x000a_v_x000a_v_x000a_v_x000a_v_x000a_v"/>
    <x v="4"/>
  </r>
  <r>
    <s v="1991-0106"/>
    <m/>
    <s v="MB 1991-106"/>
    <x v="47"/>
    <s v="MB 1991-106 – Deux soliveaux parallélipipédiques, en liège, mesurant moins de 20 cm de longueur, percés en leur milieu pour laisser passer une cordelette en chanvre. Ils portent des restes de peinture rouge à leurs extrémités et des traces de marques à feu au nom de Joseph Baudois. – Don de ce dernier, Estavayer (1987 : B. V.)."/>
    <x v="3"/>
    <m/>
    <s v="Non local."/>
    <m/>
    <m/>
    <m/>
    <m/>
    <m/>
    <m/>
    <m/>
    <x v="4"/>
    <m/>
    <s v="BAUDOIS Joseph"/>
    <s v="v_x000a_v_x000a_v_x000a_v_x000a_v_x000a_v"/>
    <x v="4"/>
  </r>
  <r>
    <s v="1991-0107"/>
    <m/>
    <s v="MB 1991-107"/>
    <x v="47"/>
    <s v="MB 1991-107 – Soliveau formé de deux plaques de liège jointes, sinon semblable aux précédents MB 1991-106 mais autour duquel est enroulé une longue ficelle. – Don de Joseph Baudois, Estavayer (1987: B. V.)."/>
    <x v="3"/>
    <m/>
    <s v="Non local."/>
    <m/>
    <m/>
    <m/>
    <m/>
    <m/>
    <m/>
    <m/>
    <x v="4"/>
    <m/>
    <s v="BAUDOIS Joseph"/>
    <s v="v_x000a_v_x000a_v_x000a_v_x000a_v_x000a_v"/>
    <x v="4"/>
  </r>
  <r>
    <s v="1991-0108"/>
    <m/>
    <s v="MB 1991-108"/>
    <x v="78"/>
    <s v="MB 1991-108 – Fragment de toile de filet, peut-être de grand filet, en coton, de maille 8 cm. – Provenance inconnue (B. V.)."/>
    <x v="2"/>
    <s v="Est"/>
    <s v="B4"/>
    <n v="481"/>
    <m/>
    <m/>
    <m/>
    <m/>
    <m/>
    <m/>
    <x v="2"/>
    <m/>
    <s v="Provenance inconnue"/>
    <s v="v_x000a_v_x000a_v_x000a_v_x000a_v_x000a_v"/>
    <x v="4"/>
  </r>
  <r>
    <s v="1991-0109"/>
    <m/>
    <s v="MB 1991-109"/>
    <x v="85"/>
    <s v="MB 1991-109 – Huit liettes neuves (en lin ?), longues d'environ 55 cm, avec leur hameçon simple. Etat de neuf. – Proviennent d'Estavayer (B. V.)."/>
    <x v="2"/>
    <s v="Nord"/>
    <s v="B4"/>
    <m/>
    <m/>
    <s v="Estavayer"/>
    <m/>
    <m/>
    <m/>
    <m/>
    <x v="7"/>
    <m/>
    <m/>
    <s v="v_x000a_v_x000a_v_x000a_v_x000a_v_x000a_v"/>
    <x v="4"/>
  </r>
  <r>
    <s v="1991-0110"/>
    <m/>
    <s v="MB 1991-110"/>
    <x v="86"/>
    <s v="MB 1991-110 – Deux pelotes de vêtre en crin de cheval, déjà utilisées. – Provenance inconnue (1986, B. V.)."/>
    <x v="2"/>
    <s v="Nord"/>
    <s v="B4"/>
    <m/>
    <s v="Carton cordes + textiles"/>
    <m/>
    <m/>
    <m/>
    <m/>
    <m/>
    <x v="3"/>
    <m/>
    <s v="Provenance inconnue"/>
    <s v="v_x000a_v_x000a_v_x000a_v_x000a_v_x000a_v"/>
    <x v="4"/>
  </r>
  <r>
    <s v="1991-0111"/>
    <m/>
    <s v="MB 1991-111"/>
    <x v="87"/>
    <s v="MB 1991-111 – Trois segments usagés de mèche en coton (chalame). – Provenance inconnue (B. V.)."/>
    <x v="2"/>
    <s v="Nord"/>
    <s v="B4"/>
    <m/>
    <s v="Carton cordes + textiles"/>
    <m/>
    <m/>
    <m/>
    <m/>
    <m/>
    <x v="7"/>
    <m/>
    <s v="Provenance inconnue"/>
    <s v="v_x000a_v_x000a_v_x000a_v_x000a_v_x000a_v"/>
    <x v="4"/>
  </r>
  <r>
    <s v="1991-0112"/>
    <m/>
    <s v="MB 1991-112"/>
    <x v="88"/>
    <s v="MB 1991-112 – Chalame ordinaire en chanvre torsadé, usagé et emmêlé. – Provenance inconnue (1986, B. V.)."/>
    <x v="2"/>
    <s v="Nord"/>
    <s v="B4"/>
    <m/>
    <s v="Carton cordes + textiles"/>
    <m/>
    <m/>
    <m/>
    <m/>
    <m/>
    <x v="3"/>
    <m/>
    <s v="Provenance inconnue"/>
    <s v="v_x000a_v_x000a_v_x000a_v_x000a_v_x000a_v"/>
    <x v="4"/>
  </r>
  <r>
    <s v="1991-0113"/>
    <m/>
    <s v="MB 1991-113"/>
    <x v="88"/>
    <s v="MB 1991-113 – Segment de chalame ordinaire, en chanvre torsadé, ayant déjà servi comme vêtre et portant encore le fil de couture avec la toile, vitriolé. – Provenance inconnue (1986, B. V.)"/>
    <x v="2"/>
    <s v="Nord"/>
    <s v="B4"/>
    <m/>
    <s v="Carton cordes + textiles"/>
    <m/>
    <m/>
    <m/>
    <m/>
    <m/>
    <x v="3"/>
    <m/>
    <s v="Provenance inconnue"/>
    <s v="v_x000a_v_x000a_v_x000a_v_x000a_v_x000a_v"/>
    <x v="4"/>
  </r>
  <r>
    <s v="1991-0114"/>
    <m/>
    <s v="MB 1991-114"/>
    <x v="89"/>
    <s v="MB 1991-114 – Sept bignets en bois enrobé de celluloïd dont cinq mesurent 9 cm de longueur et deux 12 cm. Ils sont noirs et comportent deux trous de 11 mm de diamètre à leurs extrémités. – Don de M. Pierre Arm, Sauges près Saint-Aubin."/>
    <x v="2"/>
    <s v="Nord"/>
    <s v="B4"/>
    <m/>
    <s v="&quot;Bignets fabrication&quot;"/>
    <m/>
    <m/>
    <m/>
    <m/>
    <m/>
    <x v="4"/>
    <m/>
    <s v="ARM Pierre"/>
    <s v="v_x000a_v_x000a_v_x000a_v_x000a_v_x000a_v"/>
    <x v="4"/>
  </r>
  <r>
    <s v="1991-0115"/>
    <m/>
    <s v="MB 1991-115"/>
    <x v="72"/>
    <s v="MB 1991-115 – Aiguillette en plastique noir à un ardillon et une fourchette (échancrure) mesurant 148 mm de longueur. – Provenance inconnue (1986, B. V.)"/>
    <x v="2"/>
    <s v="Nord"/>
    <s v="B4"/>
    <n v="473"/>
    <s v="&quot;Aiguillettes / navettes&quot;"/>
    <m/>
    <m/>
    <m/>
    <m/>
    <m/>
    <x v="6"/>
    <m/>
    <s v="Provenance inconnue"/>
    <s v="v_x000a_v_x000a_v_x000a_v_x000a_v_x000a_v"/>
    <x v="4"/>
  </r>
  <r>
    <s v="1991-0116"/>
    <m/>
    <s v="MB 1991-116"/>
    <x v="90"/>
    <s v="MB 1991-116 – Boîte à ouvrage brune comprenant un tiroir en bas et surmontée d'un cadre vertical traversé par cinq clous dont quatre portent une bobine de fil de coton. Hauteur totale 337 mm. – Provient d'Yvonand, par l'intermédiaire de M. René Despland, à l'occasion de l'exposition sur la pêche présentée au château d'Yverdon en 1987."/>
    <x v="2"/>
    <s v="Nord"/>
    <s v="Non local."/>
    <m/>
    <m/>
    <s v="Yvonand"/>
    <m/>
    <m/>
    <m/>
    <m/>
    <x v="6"/>
    <m/>
    <s v="DESPLAN René"/>
    <s v="v_x000a_v_x000a_v_x000a_v_x000a_v_x000a_v"/>
    <x v="4"/>
  </r>
  <r>
    <s v="1991-0117"/>
    <m/>
    <s v="MB 1991-117"/>
    <x v="90"/>
    <s v="MB 1991-117 – Boîte à ouvrages non peinte comprenant un tiroir en bas et surmontée d'un cadre en bois dur traversé de quatre clous. Hauteur totale 334 mm. – Provient d'Yvonand, par l'intermédiaire de M. René Despland, à l'occasion de l'exposition sur la pêche présentée au château d'Yverdon en 1987."/>
    <x v="2"/>
    <s v="Nord"/>
    <s v="B4"/>
    <n v="470"/>
    <m/>
    <s v="Yvonand"/>
    <m/>
    <m/>
    <m/>
    <m/>
    <x v="6"/>
    <m/>
    <s v="DESPLAN René"/>
    <s v="v_x000a_v_x000a_v_x000a_v_x000a_v_x000a_v"/>
    <x v="4"/>
  </r>
  <r>
    <s v="1991-0118"/>
    <m/>
    <s v="MB 1991-118"/>
    <x v="88"/>
    <s v="MB 1991-118 – Grosse pelote de chalame, en chanvre torsadé, vitriolé. Il a été récupéré d'un vieux filet où il avait servi de vêtre et porte encore le fil d'attache à la toile, noué tous les 6 cm environ. – Provenance inconnue (1986, B. V.)."/>
    <x v="2"/>
    <s v="Nord"/>
    <s v="B4"/>
    <n v="470"/>
    <m/>
    <m/>
    <m/>
    <m/>
    <m/>
    <m/>
    <x v="3"/>
    <m/>
    <s v="Provenance inconnue"/>
    <s v="v_x000a_v_x000a_v_x000a_v_x000a_v_x000a_v"/>
    <x v="4"/>
  </r>
  <r>
    <s v="1991-0119"/>
    <m/>
    <s v="MB 1991-119"/>
    <x v="91"/>
    <s v="MB 1991-119 – Navette creuse, en bois et à deux ardillons (longueur = 164 mm, largeur = 17 mm). – Elle provient d'Yvonand, par l'entremise de René Desplan, à l'occasion de l'exposition sur la pêche de 1987 au château d'Yverdon."/>
    <x v="2"/>
    <s v="Nord"/>
    <s v="B1"/>
    <s v="Vitrine 4"/>
    <m/>
    <s v="Yvonand"/>
    <m/>
    <m/>
    <m/>
    <m/>
    <x v="6"/>
    <m/>
    <s v="DESPLAN René"/>
    <s v="v_x000a_v_x000a_v_x000a_v_x000a_v_x000a_v"/>
    <x v="4"/>
  </r>
  <r>
    <s v="1991-0120"/>
    <m/>
    <s v="MB 1991-120"/>
    <x v="91"/>
    <s v="MB 1991-120 – Navette creuse, en bois et à deux ardillons (longueur = 165 mm, largeur =10 mm).– Elle provient d'Yvonand, par l'entremise de René Desplan, à l'occasion de l'exposition sur la pêche de 1987 au château d'Yverdon."/>
    <x v="2"/>
    <s v="Nord"/>
    <s v="B4"/>
    <n v="473"/>
    <s v="&quot;Aiguillettes / navettes&quot;"/>
    <s v="Yvonand"/>
    <m/>
    <m/>
    <m/>
    <m/>
    <x v="6"/>
    <m/>
    <s v="DESPLAN René"/>
    <s v="v_x000a_v_x000a_v_x000a_v_x000a_v_x000a_v"/>
    <x v="4"/>
  </r>
  <r>
    <s v="1991-0121"/>
    <m/>
    <s v="MB 1991-121"/>
    <x v="91"/>
    <s v="MB 1991-121 – Navette creuse, en bois et à deux ardillons (longueur = 151 mm, largeur =13 mm). – Elle provient d'Yvonand, par l'entremise de René Desplan, à l'occasion de l'exposition sur la pêche de 1987 au château d'Yverdon."/>
    <x v="2"/>
    <s v="Nord"/>
    <s v="B1"/>
    <s v="Vitrine 4"/>
    <m/>
    <s v="Yvonand"/>
    <m/>
    <m/>
    <m/>
    <m/>
    <x v="6"/>
    <m/>
    <s v="DESPLAN René"/>
    <s v="v_x000a_v_x000a_v_x000a_v_x000a_v_x000a_v"/>
    <x v="4"/>
  </r>
  <r>
    <s v="1991-0122"/>
    <m/>
    <s v="MB 1991-122"/>
    <x v="91"/>
    <s v="MB 1991-122 – Navette creuse, en bois, à deux ardillons, pointue à l'une de ses extrémités et arrondie à l'autre qui est fendue et réparée au moyen d'une petite cheville de métal (longueur = 140 mm, largeur = 13 mm). – Elle provient d'Yvonand, par l'entremise de René Desplan, à l'occasion de l'exposition sur la pêche de 1987 au château d'Yverdon."/>
    <x v="2"/>
    <s v="Nord"/>
    <s v="B4"/>
    <n v="473"/>
    <s v="&quot;Aiguillettes / navettes&quot;"/>
    <s v="Yvonand"/>
    <m/>
    <m/>
    <m/>
    <m/>
    <x v="6"/>
    <m/>
    <s v="DESPLAN René"/>
    <s v="v_x000a_v_x000a_v_x000a_v_x000a_v_x000a_v"/>
    <x v="4"/>
  </r>
  <r>
    <s v="1991-0123"/>
    <m/>
    <s v="MB 1991-123"/>
    <x v="13"/>
    <s v="MB 1991-123 – Aiguillette en bois à un ardillon et une fourchette, concave au milieu sur ses deux faces (215 x 22 x 6 mm). – Elle provient d'Yvonand, par l'entremise de René Desplan, à l'occasion de l'exposition sur la pêche de 1987 au château d'Yverdon."/>
    <x v="4"/>
    <m/>
    <s v="B1"/>
    <s v="Vitrine 4"/>
    <m/>
    <s v="Yvonand"/>
    <m/>
    <m/>
    <m/>
    <m/>
    <x v="6"/>
    <m/>
    <s v="DESPLAN René"/>
    <s v="v_x000a_v_x000a_v_x000a_v_x000a_v_x000a_v"/>
    <x v="4"/>
  </r>
  <r>
    <s v="1991-0124"/>
    <m/>
    <s v="MB 1991-124"/>
    <x v="13"/>
    <s v="MB 1991-124 – Aiguillette en bois à un ardillon et une fourchette, peinte en gris (l. = 295 mm). – Yvonand, par l'entremise de René Desplan (1987)."/>
    <x v="2"/>
    <s v="Nord"/>
    <s v="B4"/>
    <n v="473"/>
    <s v="&quot;Aiguillettes / navettes&quot;"/>
    <s v="Yvonand"/>
    <m/>
    <m/>
    <m/>
    <m/>
    <x v="6"/>
    <m/>
    <s v="DESPLAN René"/>
    <s v="v_x000a_v_x000a_v_x000a_v_x000a_v_x000a_v"/>
    <x v="4"/>
  </r>
  <r>
    <s v="1991-0125"/>
    <m/>
    <s v="MB 1991-125"/>
    <x v="13"/>
    <s v="MB 1991-125 – Aiguillette en bois à deux fourchettes situées dans un même plan (l. = 174 mm). – Yvonand, par l'entremise de René Desplan (1987)."/>
    <x v="3"/>
    <m/>
    <s v="Non local."/>
    <m/>
    <m/>
    <s v="Yvonand"/>
    <m/>
    <m/>
    <m/>
    <m/>
    <x v="6"/>
    <m/>
    <s v="DESPLAN René"/>
    <s v="v_x000a_v_x000a_v_x000a_v_x000a_v_x000a_v"/>
    <x v="4"/>
  </r>
  <r>
    <s v="1991-0126"/>
    <m/>
    <s v="MB 1991-126"/>
    <x v="13"/>
    <s v="MB 1991-126 – Aiguillette en bois à deux fourchettes dont les ouvertures sont situées perpendiculairement l'une à l'autre (l. = 162 mm). – Yvonand, par l'entremise de René Desplan (1987)."/>
    <x v="2"/>
    <s v="Nord"/>
    <s v="B4"/>
    <n v="473"/>
    <s v="&quot;Aiguillettes / navettes&quot;"/>
    <s v="Yvonand"/>
    <m/>
    <m/>
    <m/>
    <m/>
    <x v="6"/>
    <m/>
    <s v="DESPLAN René"/>
    <s v="v_x000a_v_x000a_v_x000a_v_x000a_v_x000a_v"/>
    <x v="4"/>
  </r>
  <r>
    <s v="1991-0127"/>
    <m/>
    <s v="MB 1991-127"/>
    <x v="13"/>
    <s v="MB 1991-127 – Aiguillette en bois ouverte sur toute sa longueur et présentant, au centre, une tige métallique pour recevoir probablement une bobine de fil (l. = 207 mm). Présence d'une visse - grippée - à l'extrémité tronquée de l'instrument. – Yvonand, par l'entremise de René Desplan (1987)."/>
    <x v="2"/>
    <s v="Nord"/>
    <s v="B4"/>
    <n v="473"/>
    <s v="&quot;Aiguillettes / navettes&quot;"/>
    <s v="Yvonand"/>
    <m/>
    <m/>
    <m/>
    <m/>
    <x v="6"/>
    <m/>
    <s v="DESPLAN René"/>
    <s v="v_x000a_v_x000a_v_x000a_v_x000a_v_x000a_v"/>
    <x v="4"/>
  </r>
  <r>
    <s v="1991-0128"/>
    <m/>
    <s v="MB 1991-128"/>
    <x v="13"/>
    <s v="MB 1991-128 – Aiguillette en bois, de section circulaire en son milieu et terminée par deux larges fourchettes à ses extrémités (l. = 350 mm). – Yvonand, par l'entremise de René Desplan (1987)."/>
    <x v="4"/>
    <m/>
    <s v="B1"/>
    <s v="Vitrine 4"/>
    <m/>
    <s v="Yvonand"/>
    <m/>
    <m/>
    <m/>
    <m/>
    <x v="6"/>
    <m/>
    <s v="DESPLAN René"/>
    <s v="v_x000a_v_x000a_v_x000a_v_x000a_v_x000a_v"/>
    <x v="4"/>
  </r>
  <r>
    <s v="1991-0129"/>
    <m/>
    <s v="MB 1991-129"/>
    <x v="13"/>
    <s v="MB 1991-129 – Aiguillette composée de deux demi-cylindres de bois réunis, au centre, par une lame en tôle et comportant deux fourchettes à ses extrémités (l. = 282 mm). – Yvonand, par l'entremise de René Desplan (1987)."/>
    <x v="2"/>
    <s v="Nord"/>
    <s v="B4"/>
    <n v="473"/>
    <s v="&quot;Aiguillettes / navettes&quot;"/>
    <s v="Yvonand"/>
    <m/>
    <m/>
    <m/>
    <m/>
    <x v="6"/>
    <m/>
    <s v="DESPLAN René"/>
    <s v="v_x000a_v_x000a_v_x000a_v_x000a_v_x000a_v"/>
    <x v="4"/>
  </r>
  <r>
    <s v="1991-0130"/>
    <m/>
    <s v="MB 1991-130"/>
    <x v="46"/>
    <s v="MB 1991-130 – Moule en bois, asymétrique et caréné (longueur 63 mm pour 51 mm de largeur et 23 mm d'épaisseur). – Yvonand, André Ottonin par l'entremise de René Desplan (1987)."/>
    <x v="4"/>
    <m/>
    <s v="B1"/>
    <s v="Vitrine 4"/>
    <m/>
    <s v="Yvonand"/>
    <m/>
    <m/>
    <m/>
    <m/>
    <x v="6"/>
    <m/>
    <s v="OTTONIN André"/>
    <s v="v_x000a_v_x000a_v_x000a_v_x000a_v_x000a_v"/>
    <x v="4"/>
  </r>
  <r>
    <s v="1991-0131"/>
    <m/>
    <s v="MB 1991-131"/>
    <x v="46"/>
    <s v="MB 1991-131 – Moule en bois, asymétrique et caréné (longueur 88 mm pour 15 mm de largeur et 7 mm d'épaisseur). – Yvonand, André Ottonin par l'entremise de René Desplan (1987)."/>
    <x v="4"/>
    <m/>
    <s v="B1"/>
    <s v="Vitrine 4"/>
    <m/>
    <s v="Yvonand"/>
    <m/>
    <m/>
    <m/>
    <m/>
    <x v="6"/>
    <m/>
    <s v="OTTONIN André"/>
    <s v="v_x000a_v_x000a_v_x000a_v_x000a_v_x000a_v"/>
    <x v="4"/>
  </r>
  <r>
    <s v="1991-0132"/>
    <m/>
    <s v="MB 1991-132"/>
    <x v="72"/>
    <s v="MB 1991-132 – Deux aiguillettes en plastique à un ardillon et une fourchette, l'une de couleur blanche et mesurant 148 mm de longueur et l'autre de couleur bleue, mesurant 170 mm de longueur et portant l'inscription « 'Amilan' fishing twine ». – Provenance inconnue."/>
    <x v="2"/>
    <s v="Nord"/>
    <s v="B4"/>
    <n v="473"/>
    <s v="&quot;Aiguillettes / navettes&quot;"/>
    <m/>
    <m/>
    <m/>
    <m/>
    <m/>
    <x v="6"/>
    <m/>
    <s v="Provenance inconnue"/>
    <s v="v_x000a_v_x000a_v_x000a_v_x000a_v_x000a_v"/>
    <x v="4"/>
  </r>
  <r>
    <s v="1991-0133"/>
    <m/>
    <s v="MB 1991-133"/>
    <x v="46"/>
    <s v="MB 1991-133 – Moule rudimentaire formé d'un segment de manche à balais long de 97 mm. – Provenance inconnue."/>
    <x v="2"/>
    <s v="Nord"/>
    <s v="B4"/>
    <n v="475"/>
    <s v="&quot;Moules / poinçons&quot;"/>
    <m/>
    <m/>
    <m/>
    <m/>
    <m/>
    <x v="6"/>
    <m/>
    <s v="Provenance inconnue"/>
    <s v="v_x000a_v_x000a_v_x000a_v_x000a_v_x000a_v"/>
    <x v="4"/>
  </r>
  <r>
    <s v="1991-0134"/>
    <m/>
    <s v="MB 1991-134"/>
    <x v="92"/>
    <s v="MB 1991-134 – Un fascicule du Concordat sur la Pêche dans le Lac de Neuchâtel du 7 octobre 1936 (imprimé à Neuchâtel, 22 pages) et un autre fascicule intitulé Compléments apportés au Concordat sur la Pêche dans le Lac de Neuchâtel du 7 octobre 1936 (8 pages). – Yvonand, par René Desplan (1987)."/>
    <x v="3"/>
    <m/>
    <s v="Non local."/>
    <m/>
    <m/>
    <m/>
    <n v="1936"/>
    <n v="1936"/>
    <n v="1936"/>
    <m/>
    <x v="1"/>
    <m/>
    <s v="DESPLAN René"/>
    <s v="v_x000a_v_x000a_v_x000a_v_x000a_v_x000a_v"/>
    <x v="4"/>
  </r>
  <r>
    <s v="1991-0135"/>
    <m/>
    <s v="MB 1991-135"/>
    <x v="92"/>
    <s v="MB 1991-135 – Un fascicule du Concordat sur la Pêche dans le Lac de Neuchâtel du 23 septembre 1949 (imprimé à Lausanne, 20 pages) et une double feuille intitulée Dérogations et compléments apportés au Concordat sur la pêche dans le lac de Neuchâtel du 23 septembre 1949, par la commission intercantonale de la pêche pour l'année 1952 (3 pages). – Yvonand, par René Desplan (1987)."/>
    <x v="3"/>
    <m/>
    <s v="Non local."/>
    <m/>
    <m/>
    <m/>
    <n v="1949"/>
    <n v="1949"/>
    <n v="1949"/>
    <m/>
    <x v="1"/>
    <m/>
    <s v="DESPLAN René"/>
    <s v="v_x000a_v_x000a_v_x000a_v_x000a_v_x000a_v"/>
    <x v="4"/>
  </r>
  <r>
    <s v="1991-0136"/>
    <m/>
    <s v="MB 1991-136"/>
    <x v="92"/>
    <s v="MB 1991-136 – Un fascicule du Concordat sur la Pêche dans le Lac de Neuchâtel du 2 avril 1958 (imprimé à Neuchâtel, 17 pages) assorti de son Règlement d'Exécution (6 pages). – Yvonand, par René Desplan (1987)."/>
    <x v="3"/>
    <m/>
    <s v="Non local."/>
    <m/>
    <m/>
    <m/>
    <n v="1958"/>
    <n v="1958"/>
    <n v="1958"/>
    <m/>
    <x v="1"/>
    <m/>
    <s v="DESPLAN René"/>
    <s v="v_x000a_v_x000a_v_x000a_v_x000a_v_x000a_v"/>
    <x v="4"/>
  </r>
  <r>
    <s v="1991-0137"/>
    <m/>
    <s v="MB 1991-137"/>
    <x v="92"/>
    <s v="MB 1991-137 – Un fascicule du Concordat sur la Pêche dans le Lac de Neuchâtel du 15 janvier 1964, état au 1er juin 1970 (imprimé à Fribourg, 15 pages), assorti de son Règlement d'Exécution (8 pages). – Yvonand, par René Desplan (1987)."/>
    <x v="3"/>
    <m/>
    <s v="Non local."/>
    <m/>
    <m/>
    <m/>
    <n v="1964"/>
    <n v="1964"/>
    <n v="1964"/>
    <m/>
    <x v="1"/>
    <m/>
    <s v="DESPLAN René"/>
    <s v="v_x000a_v_x000a_v_x000a_v_x000a_v_x000a_v"/>
    <x v="4"/>
  </r>
  <r>
    <s v="1991-0138"/>
    <m/>
    <s v="MB 1991-138"/>
    <x v="92"/>
    <s v="MB 1991-138 – Un fascicule du Concordat sur la Pêche dans le Lac de Neuchâtel du 21 mars 1980 (édition de mai 1986, 18 pages) assorti de son Règlement d'Exécution (18 pages)."/>
    <x v="3"/>
    <m/>
    <m/>
    <m/>
    <m/>
    <s v="Lac de Neuchâtel"/>
    <n v="1980"/>
    <n v="1980"/>
    <n v="1980"/>
    <m/>
    <x v="1"/>
    <m/>
    <m/>
    <s v="v_x000a_v_x000a_v_x000a_v_x000a_v_x000a_v"/>
    <x v="4"/>
  </r>
  <r>
    <s v="1991-0139"/>
    <m/>
    <s v="MB 1991-139"/>
    <x v="93"/>
    <s v="MB 1991-139 – Un double feuillet de l'Arrêté approuvant l'avenant portant révision des articles 5 et 25 du concordat sur la pêche dans le lac de Neuchâtel du 8 février 1989."/>
    <x v="3"/>
    <m/>
    <s v="Non local."/>
    <m/>
    <m/>
    <s v="Lac de Neuchâtel"/>
    <n v="1989"/>
    <n v="1989"/>
    <n v="1989"/>
    <m/>
    <x v="1"/>
    <m/>
    <m/>
    <s v="v_x000a_v_x000a_v_x000a_v_x000a_v_x000a_v"/>
    <x v="4"/>
  </r>
  <r>
    <s v="1991-0140"/>
    <m/>
    <s v="MB 1991-140"/>
    <x v="94"/>
    <s v="MB 1991-140 – Ecope en bois avec un fond en tôle, sans manche mais avec une poignée longitudinale qui la surmonte. – Provenance inconnue (B. V.)."/>
    <x v="3"/>
    <m/>
    <s v="Non local."/>
    <m/>
    <m/>
    <m/>
    <m/>
    <m/>
    <m/>
    <m/>
    <x v="8"/>
    <m/>
    <s v="Provenance inconnue"/>
    <s v="v_x000a_v_x000a_v_x000a_v_x000a_v_x000a_v"/>
    <x v="4"/>
  </r>
  <r>
    <s v="1991-0141"/>
    <m/>
    <s v="MB 1991-0141"/>
    <x v="95"/>
    <s v="MB 1991-0141 – Cinq bignets usagés, en liège, dont deux mesurent 97 mm de longueur et les autres 77mm. – Provenance inconnue (B. V.)."/>
    <x v="2"/>
    <s v="Nord"/>
    <s v="B4"/>
    <m/>
    <s v="&quot;Bignets fabrication&quot;"/>
    <m/>
    <m/>
    <m/>
    <m/>
    <m/>
    <x v="4"/>
    <m/>
    <s v="Provenance inconnue"/>
    <s v="v_x000a_v_x000a_v_x000a_v_x000a_v_x000a_v"/>
    <x v="4"/>
  </r>
  <r>
    <s v="1991-0142"/>
    <m/>
    <s v="MB 1991-142"/>
    <x v="96"/>
    <s v="MB 1991-142 – Fragment de corde de flotte ou chalame bignetté, actuel, en nylon tressé incorporant, tous les 24 cm environ, des fuseaux de Sagex. – Provenance inconnue (B. V.)."/>
    <x v="2"/>
    <s v="Nord"/>
    <s v="B4"/>
    <m/>
    <s v="Carton cordes + textiles"/>
    <m/>
    <m/>
    <m/>
    <m/>
    <m/>
    <x v="4"/>
    <m/>
    <s v="Provenance inconnue"/>
    <s v="v_x000a_v_x000a_v_x000a_v_x000a_v_x000a_v"/>
    <x v="4"/>
  </r>
  <r>
    <s v="1991-0143"/>
    <m/>
    <s v="MB 1991-143"/>
    <x v="97"/>
    <s v="MB 1991-143 – Quatre reproductions d’environ 12 sur 17 cm d’une carte postale en noir et blanc et un agrandissement 30 x 40 cm environ inséré dans un cadre en carton blanc de 45 x 56 cm. Ils montrent, vu du lac, le port des Fauconnet, à Concise, avec une galère à voile non déployée, un grand filet disposé sur l'éponde avec ses pierres qui pendent et deux pétufles visibles, ainsi qu’une loquette vide. Plus en arrière se trouvent deux baraques dont celle de gauche a la porte ouverte. Légende imprimée : « Concise-Bord du Lac »."/>
    <x v="4"/>
    <m/>
    <s v="B1"/>
    <s v="Armoire 2"/>
    <s v="Ifolor"/>
    <s v="Concise"/>
    <m/>
    <m/>
    <m/>
    <m/>
    <x v="1"/>
    <s v="« Concise-Bord du Lac »"/>
    <m/>
    <s v="v_x000a_v_x000a_v_x000a_v_x000a_v_x000a_v"/>
    <x v="4"/>
  </r>
  <r>
    <s v="1991-0144"/>
    <m/>
    <s v="MB 1991-144"/>
    <x v="97"/>
    <s v="MB 1991-144 – Trois reproductions en noir et blanc, dont deux de 30 x 40 cm environ. L’une des deux est insérée dans un cadre-étui en carton blanc de 45 x 56 cm. Elles montrent la grève du lac près de Concise en 1880, sitôt après le principal abaissement des eaux opéré entre 1876 et 1879. Le pêcheur Décoppet est assis devant sa baraque au toit de planches, contre laquelle est appuyée une filoche. Une galère contenant un grand-filet est échouée par l'arrière. Huit ou neuf crosses de l'étendage du grand-filet sont visibles, cependant que des cordes sèchent au second plan."/>
    <x v="4"/>
    <m/>
    <s v="B1"/>
    <s v="Armoire 2"/>
    <s v="Ifolor"/>
    <s v="Concise"/>
    <n v="1880"/>
    <n v="1880"/>
    <n v="1880"/>
    <m/>
    <x v="1"/>
    <m/>
    <m/>
    <s v="v_x000a_v_x000a_v_x000a_v_x000a_v_x000a_v"/>
    <x v="4"/>
  </r>
  <r>
    <s v="1991-0145"/>
    <m/>
    <s v="MB 1991-145"/>
    <x v="97"/>
    <s v="MB 1991-145 – Deux reproductions en noir et blanc dont un agrandissement grand format 30 x 40 cm environ inséré dans un cadre en carton blanc de 45 x 56 cm. Elles montrent une aubière bien garnie de tailleurs (ablettes) au moment du retrait. – Original prêté en 1986 par feu Roger Arm, de Cheyres."/>
    <x v="4"/>
    <m/>
    <s v="B1"/>
    <s v="Armoire 2"/>
    <s v="Ifolor"/>
    <m/>
    <m/>
    <m/>
    <m/>
    <m/>
    <x v="1"/>
    <m/>
    <s v="ARM Roger"/>
    <s v="v_x000a_v_x000a_v_x000a_v_x000a_v_x000a_v"/>
    <x v="4"/>
  </r>
  <r>
    <s v="1991-0146"/>
    <m/>
    <s v="MB 1991-146"/>
    <x v="97"/>
    <s v="MB 1991-146 – Deux reproductions en noir et blanc dont un agrandissement grand format 30 x 40 cm environ, inséré dans un cadre en carton blanc de 45 x 56 cm. Elles montrent Jules Chouet, au large de Vaumarcus semble-t-il, en train de tendre un filet de lève porté par un bois placé dans la servante de son canot. Derrière lui, on aperçoit le haut du moteur hors-bord. – Original prêté en 1986 par la veuve de Jules Chouet, de Saint-Aubin."/>
    <x v="4"/>
    <m/>
    <s v="B1"/>
    <s v="Armoire 2"/>
    <s v="Ifolor"/>
    <s v="Vaumarcus"/>
    <m/>
    <m/>
    <m/>
    <m/>
    <x v="1"/>
    <m/>
    <s v="CHOUET Jules"/>
    <s v="v_x000a_v_x000a_v_x000a_v_x000a_v_x000a_v"/>
    <x v="4"/>
  </r>
  <r>
    <s v="1991-0147"/>
    <m/>
    <s v="MB 1991-147"/>
    <x v="98"/>
    <s v="MB 1991-147 – Tirage en couleur de format 40 x 40 cm environ inséré dans un cadre en carton blanc de 45 x 56 cm. Il montre trois bateaux de pêche au grand filet, de Portalban, échoués un jour de gros temps de 1960 à l'Evole à Neuchâtel. Au premier plan se trouve une galère goudronnée à fond plat. Les deux autres bateaux sont des chaloupes en forme. Les grands filets sont soigneusement rangés en plettes sur les épondes tribord, les sacs avec leurs pétufles reposant à babord. – Tirage effectué d'après une diapositive prêtée par Robert Porret de Neuchâtel en 1986. Robert Porret a remis sa collection au Musée d'histoire de la ville."/>
    <x v="4"/>
    <m/>
    <s v="B1"/>
    <s v="Armoire 2"/>
    <s v="Ifolor"/>
    <s v="Neuchâtel"/>
    <n v="1960"/>
    <n v="1960"/>
    <n v="1960"/>
    <m/>
    <x v="1"/>
    <m/>
    <s v="PORRET Robert"/>
    <s v="v_x000a_v_x000a_v_x000a_v_x000a_v_x000a_v"/>
    <x v="4"/>
  </r>
  <r>
    <s v="1991-0148"/>
    <m/>
    <s v="MB 1991-148"/>
    <x v="97"/>
    <s v="MB 1991-148 – Trois reproductions d’environ 14x17 cm dont un agrandissement vieilli artificiellement, de format 30 x 40 cm environ, inséré dans un cadre en carton blanc de 45 x 56 cm. Elles montrent une galère à l'accostage en 1899 à Concise (et non pas Yvonand). Le mât, au-tour duquel est enroulée la voile, dépasse à l'avant. A droite, on remarque l'avant d'un ponton constitué d'une planche portée par un chevalet de bois. – Original prêté par Marie-Madeleine Jeanmonod-Fauconnet, de Provence, en 1986."/>
    <x v="4"/>
    <m/>
    <s v="B1"/>
    <s v="Armoire 2"/>
    <s v="Ifolor"/>
    <s v="Concise"/>
    <n v="1899"/>
    <n v="1899"/>
    <n v="1899"/>
    <m/>
    <x v="1"/>
    <m/>
    <s v="JEANMONOD-FAUCONNET Marie-Madeleine"/>
    <s v="v_x000a_v_x000a_v_x000a_v_x000a_v_x000a_v"/>
    <x v="4"/>
  </r>
  <r>
    <s v="1991-0149"/>
    <m/>
    <s v="MB 1991-149"/>
    <x v="97"/>
    <s v="MB 1991-149 – Trois reproductions en noir et blanc d'une carte postale dont un agrandissement de format 30 x 40 cm environ inséré dans un cadre en carton blanc de 45 x 56 cm. Elles montrent des pêcheurs lémaniques sur leur canot, présentant le sac de leur monte bien garni de poissons. Légende : « Un heureux coup de filet »."/>
    <x v="4"/>
    <m/>
    <s v="B1"/>
    <s v="Armoire 2"/>
    <s v="Ifolor"/>
    <s v="Région lémanique"/>
    <m/>
    <m/>
    <m/>
    <m/>
    <x v="1"/>
    <s v="« Un heureux coup de filet »"/>
    <m/>
    <s v="v_x000a_v_x000a_v_x000a_v_x000a_v_x000a_v"/>
    <x v="4"/>
  </r>
  <r>
    <s v="1991-0150"/>
    <m/>
    <s v="MB 1991-150"/>
    <x v="98"/>
    <s v="MB 1991-150a – Trois tirages en noir et blanc, dont un agrandissement de format 30 x 34 cm environ inséré dans un cadre-étui en carton blanc de 45 x 56 cm. Ils montrent Edouard Fauconnet, de Concise, s'apprêtant à immerger, de sa loquette, un berfou attaché à un chalame. En travers de la poupe du bateau, côté photographe, est posée la godille. Au loin se profile le versant du Mont Aubert et le Bois de Seyte. (Edouard Fauconnet est mort en 1971 à l’âge de 77 ans et son père Alphonse en 1964 à l’âge de 92 ans) – Négatifs en possession de M. Denis Burnand à Lausanne qui a pris ces clichés en 1942._x000a_MB 1991-150b – Deux photographies semblables à la précédente mais prises de plus loin, dont un agrandissement. Le berfou est attaché et le pêcheur s’apprête à le mettre à l’eau. Belle ambiance. – Négatifs en possession de M. Denis Burnand à Lausanne qui a pris ces clichés en 1942."/>
    <x v="3"/>
    <m/>
    <s v="Non local."/>
    <m/>
    <m/>
    <s v="Concise"/>
    <n v="1942"/>
    <n v="1942"/>
    <n v="1942"/>
    <m/>
    <x v="1"/>
    <m/>
    <s v="BURNAND Denis"/>
    <s v="v_x000a_v_x000a_v_x000a_v_x000a_v_x000a_v"/>
    <x v="4"/>
  </r>
  <r>
    <s v="1991-0151"/>
    <m/>
    <s v="MB 1991-151"/>
    <x v="98"/>
    <s v="MB 1991-151 – Trois tirages dont un agrandissement en noir et blanc de format 30 x 32 cm environ, inséré dans un cadre en carton blanc de 45 x 56 cm. Ils montrent Edouard Fauconnet debout sur un tabouret en train de manipuler un filet dans son étendage à Concise vers 1942. – Négatif en possession de Denis Burnand à Lausanne, auteur du cliché."/>
    <x v="4"/>
    <m/>
    <s v="B1"/>
    <s v="Armoire 2"/>
    <s v="Ifolor"/>
    <s v="Concise"/>
    <n v="1942"/>
    <n v="1942"/>
    <n v="1942"/>
    <m/>
    <x v="1"/>
    <m/>
    <s v="BURNAND Denis"/>
    <s v="v_x000a_v_x000a_v_x000a_v_x000a_v_x000a_v"/>
    <x v="4"/>
  </r>
  <r>
    <s v="1991-0152"/>
    <m/>
    <s v="MB 1991-152"/>
    <x v="1"/>
    <s v="MB 1991-152 – Quatre photographies montrant de face (1) et de profil (3), Edouard (?) Fauconnet en train de haler un filet de fond depuis sa loquette. – Négatifs en possession de Denis Burnand qui a pris ces clichés vers 1942. – Un agrandissement grand format d’environ 30 x 30 cm, inséré dans un cadre en carton blanc de 45 x 56 cm, a disparu."/>
    <x v="4"/>
    <m/>
    <s v="B1"/>
    <s v="Armoire 2"/>
    <s v="Ifolor"/>
    <s v="Concise"/>
    <n v="1942"/>
    <n v="1942"/>
    <n v="1942"/>
    <m/>
    <x v="1"/>
    <m/>
    <s v="BURNAND Denis"/>
    <s v="v_x000a_v_x000a_v_x000a_v_x000a_v_x000a_v"/>
    <x v="4"/>
  </r>
  <r>
    <s v="1991-0153"/>
    <m/>
    <s v="MB 1991-153"/>
    <x v="1"/>
    <s v="MB 1991-153 – Deux photographies dont l’une de format environ 34 x 30 cm insérée dans un cadre en carton blanc de 45 x 56 cm. Elles montrent l’attirail d'un pêcheur devant sa baraque vers 1942 à Concise. On reconnaît une paire de guêtres, une veste, un tablier, un berfou, des polets entassés... – Négatif en noir et blanc en possession de Denis Burnand, Lausanne."/>
    <x v="4"/>
    <m/>
    <s v="B1"/>
    <s v="Armoire 2"/>
    <s v="Ifolor"/>
    <s v="Concise"/>
    <n v="1942"/>
    <n v="1942"/>
    <n v="1942"/>
    <m/>
    <x v="1"/>
    <m/>
    <s v="BURNAND Denis"/>
    <s v="v_x000a_v_x000a_v_x000a_v_x000a_v_x000a_v"/>
    <x v="4"/>
  </r>
  <r>
    <s v="1991-0154"/>
    <m/>
    <s v="MB 1991-154"/>
    <x v="98"/>
    <s v="MB 1991-154 – Trois tirages en noir et blanc dont un agrandissement de format environ 30 x 32 cm inséré dans un cadre en carton blanc de 45 x 56 cm. Ils montrent une seille contenant du poisson posée sur le vivier d'une loquette à côté d'un harpon pour le retrait des filets de fond. – Négatif en possession de Denis Burnand, de Lausanne, qui a pris ce cliché vers 1942."/>
    <x v="4"/>
    <m/>
    <s v="B1"/>
    <s v="Armoire 2"/>
    <s v="Ifolor"/>
    <m/>
    <n v="1942"/>
    <n v="1942"/>
    <n v="1942"/>
    <m/>
    <x v="1"/>
    <m/>
    <s v="BURNAND Denis"/>
    <s v="v_x000a_v_x000a_v_x000a_v_x000a_v_x000a_v"/>
    <x v="4"/>
  </r>
  <r>
    <s v="1991-0155"/>
    <m/>
    <s v="MB 1991-155"/>
    <x v="98"/>
    <s v="MB 1991-155 – Deux tirages dont un agrandissement de format environ 30 x 33 cm inséré dans un cadre en carton blanc de 45 x 56 cm. Ils montrent une loquette avec une petite voile triangulaire à l'avant et une voile au tiers (?) repliée autour du mât, ainsi qu’un canot en forme à deux voiles latines déployées (avec vergues et bômes) sur une plage à Yvonand vers 1942. – Négatif en possession de Denis Burnand, Lausanne."/>
    <x v="4"/>
    <m/>
    <s v="B1"/>
    <s v="Armoire 2"/>
    <s v="Ifolor"/>
    <s v="Yvonand"/>
    <n v="1942"/>
    <n v="1942"/>
    <n v="1942"/>
    <m/>
    <x v="1"/>
    <m/>
    <s v="BURNAND Denis"/>
    <s v="v_x000a_v_x000a_v_x000a_v_x000a_v_x000a_v"/>
    <x v="4"/>
  </r>
  <r>
    <s v="1991-0156"/>
    <m/>
    <s v="MB 1991-156"/>
    <x v="98"/>
    <s v="MB 1991-156 – Deux tirages dont un agrandissement d’environ 30 x 32 cm inséré dans un cadre en carton blanc de 45 x 56 cm. Ils montrent un grand-filet à l'étendage, sur des crosses, vers 1942 près de Concise. Au premier plan pendent deux bets (les galets de lest ont été détachés). – Négatif en noir et blanc en possession de Denis Burnand, Lausanne."/>
    <x v="4"/>
    <m/>
    <s v="B1"/>
    <s v="Armoire 2"/>
    <s v="Ifolor"/>
    <s v="Concise"/>
    <n v="1942"/>
    <n v="1942"/>
    <n v="1942"/>
    <m/>
    <x v="1"/>
    <m/>
    <s v="BURNAND Denis"/>
    <s v="v_x000a_v_x000a_v_x000a_v_x000a_v_x000a_v"/>
    <x v="4"/>
  </r>
  <r>
    <s v="1991-0157"/>
    <m/>
    <s v="MB 1991-157"/>
    <x v="98"/>
    <s v="MB 1991-157 – Deux tirages dont un agrandissement vieilli artificiellement, de format environ 30 x 32 cm, inséré dans un cadre en carton blanc de 45 x 56 cm. Ils montrent une monte à l'étendage, repliée sur trois bois, à Concise vers 1942 chez Edouard Fauconnet dont la famille était d'origine lémanique (la monte aussi sans doute).– Négatif en noir et blanc en possession de Denis Burnand, Lausanne."/>
    <x v="4"/>
    <m/>
    <s v="B1"/>
    <s v="Armoire 2"/>
    <s v="Ifolor"/>
    <s v="Concise"/>
    <n v="1942"/>
    <n v="1942"/>
    <n v="1942"/>
    <m/>
    <x v="1"/>
    <m/>
    <s v="BURNAND Denis"/>
    <s v="v_x000a_v_x000a_v_x000a_v_x000a_v_x000a_v"/>
    <x v="4"/>
  </r>
  <r>
    <s v="1991-0158"/>
    <m/>
    <s v="MB 1991-158"/>
    <x v="97"/>
    <s v="MB 1991-158 – Cadre en bois mesurant 23 x 30 cm contenant une reproduction de peinture montrant un pêcheur de mer en train de réparer un filet au moyen d'une aiguillette. – Don de Jean-Louis Fivaz, Grandson (1987 : B. V.). – Pour le carnotzet de l'Ecomusée, baraque n°6 !"/>
    <x v="4"/>
    <m/>
    <s v="B1"/>
    <s v="Armoire 2"/>
    <s v="Ifolor"/>
    <s v="Ecomusée"/>
    <m/>
    <m/>
    <m/>
    <m/>
    <x v="1"/>
    <m/>
    <s v="FIVAZ Jean-Louis"/>
    <s v="v_x000a_v_x000a_v_x000a_v_x000a_v_x000a_v"/>
    <x v="4"/>
  </r>
  <r>
    <s v="1991-0159"/>
    <m/>
    <s v="MB 1991-159"/>
    <x v="1"/>
    <s v="MB 1991-159 – Deux photographies en noir et blanc de 13 x 18 cm environ montrant Roger Arm, de Cheyres, en train de lancer sa goujonnière en compagnie de ses deux fils en bas âge (l'un d'entre eux tient les rames, l'autre la perche destinée à frapper l'eau pour effrayer les goujons). – Original prêté par feu Roger Arm en 1986."/>
    <x v="4"/>
    <m/>
    <s v="B1"/>
    <s v="Armoire 2"/>
    <s v="Ifolor"/>
    <s v="Cheyres"/>
    <m/>
    <m/>
    <m/>
    <m/>
    <x v="1"/>
    <m/>
    <s v="ARM Roger"/>
    <s v="v_x000a_v_x000a_v_x000a_v_x000a_v_x000a_v"/>
    <x v="4"/>
  </r>
  <r>
    <s v="1991-0160"/>
    <m/>
    <s v="MB 1991-160"/>
    <x v="1"/>
    <s v="MB 1991-160 – Deux photographies en noir et blanc de 13 x 18 cm environ montrant Roger Arm sur son canot en train de lancer un goujon au fil dormant. L'un des enfants tient les rames tandis que l'autre renouvelle l'eau des goujons dans une seille. – Original prêté par feu Roger Arm en 1986."/>
    <x v="4"/>
    <m/>
    <s v="B1"/>
    <s v="Armoire 2"/>
    <s v="Ifolor"/>
    <m/>
    <m/>
    <m/>
    <m/>
    <m/>
    <x v="1"/>
    <m/>
    <s v="ARM Roger"/>
    <s v="v_x000a_v_x000a_v_x000a_v_x000a_v_x000a_v"/>
    <x v="4"/>
  </r>
  <r>
    <s v="1991-0161"/>
    <m/>
    <s v="MB 1991-161"/>
    <x v="1"/>
    <s v="MB 1991-161 – Deux photographies en noir et blanc de 13 x18 cm environ montrant le halage du grand filet par Jules Chouet et ses aides en 1937. – Original prêté par la veuve de Jules Chouet, à Saint-Aubin."/>
    <x v="4"/>
    <m/>
    <s v="B1"/>
    <s v="Armoire 2"/>
    <m/>
    <m/>
    <n v="1937"/>
    <n v="1937"/>
    <n v="1937"/>
    <m/>
    <x v="1"/>
    <m/>
    <s v="CHOUET Jules"/>
    <s v="v_x000a_v_x000a_v_x000a_v_x000a_v_x000a_v"/>
    <x v="4"/>
  </r>
  <r>
    <s v="1991-0162"/>
    <m/>
    <s v="MB 1991-162"/>
    <x v="99"/>
    <s v="MB 1991-162 – Quinze plombs en forme de lames rectangulaires de moins d'un millimètre d'épaisseur mesurant environ 65 x 28 mm et présentant une amorce d'enroulement sur l'un des longs côtés. – Don de Gaston Droz, Saint-Blaise (1987 : B. V.)."/>
    <x v="2"/>
    <s v="Nord"/>
    <s v="B4"/>
    <n v="473"/>
    <s v="Plombs-lest_x000a_+ B1 Tiroir 1 "/>
    <m/>
    <m/>
    <m/>
    <m/>
    <m/>
    <x v="10"/>
    <m/>
    <s v="DROZ Gaston"/>
    <s v="v_x000a_v_x000a_v_x000a_v_x000a_v_x000a_v"/>
    <x v="4"/>
  </r>
  <r>
    <s v="1991-0163"/>
    <m/>
    <s v="MB 1991-163"/>
    <x v="99"/>
    <s v="MB 1991-163 – Quinze plombs neufs identiques aux précédents MB 1991-162 mais roulés en forme de cigare. – Don de Gaston Droz, Saint-Blaise (1987 : B. V.)."/>
    <x v="2"/>
    <s v="Nord"/>
    <s v="B4"/>
    <n v="473"/>
    <s v="Plombs-lest"/>
    <m/>
    <m/>
    <m/>
    <m/>
    <m/>
    <x v="10"/>
    <m/>
    <s v="DROZ Gaston"/>
    <s v="v_x000a_v_x000a_v_x000a_v_x000a_v_x000a_v"/>
    <x v="4"/>
  </r>
  <r>
    <s v="1991-0164"/>
    <m/>
    <s v="MB 1991-164"/>
    <x v="99"/>
    <s v="MB 1991-164 – Trois plombs épais pliés en deux en forme de gouttière et récupérés d'un vieux filet. – Provenance inconnue."/>
    <x v="2"/>
    <s v="Nord"/>
    <s v="B4"/>
    <n v="473"/>
    <s v="Plombs-lest"/>
    <m/>
    <m/>
    <m/>
    <m/>
    <m/>
    <x v="10"/>
    <m/>
    <s v="Provenance inconnue"/>
    <s v="v_x000a_v_x000a_v_x000a_v_x000a_v_x000a_v"/>
    <x v="4"/>
  </r>
  <r>
    <s v="1991-0165"/>
    <m/>
    <s v="MB 1991-165"/>
    <x v="99"/>
    <s v="MB 1991-165 – Cinq plombs récupérés d'un vieux filet, moyennement épais, repliés une fois et longs de 6 à 7 cm. – Provenance inconnue."/>
    <x v="2"/>
    <s v="Nord"/>
    <s v="B4"/>
    <n v="473"/>
    <s v="Plombs-lest"/>
    <m/>
    <m/>
    <m/>
    <m/>
    <m/>
    <x v="10"/>
    <m/>
    <s v="Provenance inconnue"/>
    <s v="v_x000a_v_x000a_v_x000a_v_x000a_v_x000a_v"/>
    <x v="4"/>
  </r>
  <r>
    <s v="1991-0166"/>
    <m/>
    <s v="MB 1991-166"/>
    <x v="99"/>
    <s v="MB 1991-166 – Dix plombs récupérés d'un vieux filet, pliés en deux longitudinalement et présentant deux rainures orientées semblablement sur chaque face. – Provenance inconnue."/>
    <x v="2"/>
    <s v="Nord"/>
    <s v="B4"/>
    <n v="473"/>
    <s v="Plombs-lest"/>
    <m/>
    <m/>
    <m/>
    <m/>
    <m/>
    <x v="10"/>
    <m/>
    <s v="Provenance inconnue"/>
    <s v="v_x000a_v_x000a_v_x000a_v_x000a_v_x000a_v"/>
    <x v="4"/>
  </r>
  <r>
    <s v="1991-0167"/>
    <m/>
    <s v="MB 1991-167"/>
    <x v="51"/>
    <s v="MB 1991-167 – Fragment de mèche plombée moderne en plastique vert foncé. – Provenance inconnue."/>
    <x v="2"/>
    <s v="Nord"/>
    <s v="B4"/>
    <n v="473"/>
    <s v="Plombs-lest"/>
    <m/>
    <m/>
    <m/>
    <m/>
    <m/>
    <x v="10"/>
    <m/>
    <s v="Provenance inconnue"/>
    <s v="v_x000a_v_x000a_v_x000a_v_x000a_v_x000a_v"/>
    <x v="4"/>
  </r>
  <r>
    <s v="1991-0168"/>
    <m/>
    <s v="MB 1991-168"/>
    <x v="99"/>
    <s v="MB 1991-168 – Plombs pincés récupérés de vieux filets, la plupart longs d'environ 7 cm. – Provenance inconnue."/>
    <x v="2"/>
    <s v="Nord"/>
    <s v="B4"/>
    <n v="473"/>
    <s v="Plombs-lest"/>
    <m/>
    <m/>
    <m/>
    <m/>
    <m/>
    <x v="10"/>
    <m/>
    <s v="Provenance inconnue"/>
    <s v="v_x000a_v_x000a_v_x000a_v_x000a_v_x000a_v"/>
    <x v="4"/>
  </r>
  <r>
    <s v="1991-0169"/>
    <m/>
    <s v="MB 1991-169"/>
    <x v="45"/>
    <s v="MB 1991-169 – Filet soit étole de fond en nylon fort de maille 68 ou 69 mm. Chalame en corde de flotte synthétique, passablement pelucheux, avec des bignets tous les 32 à 33 cm. Chevalets longs de 18 cm environ et portant trois mailles du tour de grossier dont le fil est double. Toile comptant 23 tours. Vêtre en mèche plombée plastifiée attachée à chaque maille du tour de grossier inférieur. Quelques plombs ont été ajoutés. Longueur des zies équivalant à la hauteur du filet, soit 140 cm environ. Quelques déchirures. – Provenance inconnue (B. V.). ‒ Objet sorti du lot pour servir à la décoration ou autre usage."/>
    <x v="7"/>
    <s v="Mémoire"/>
    <s v="Sortir?"/>
    <m/>
    <m/>
    <m/>
    <m/>
    <m/>
    <m/>
    <s v="Endommagé"/>
    <x v="3"/>
    <m/>
    <s v="Provenance inconnue"/>
    <s v="v_x000a_v_x000a_v_x000a_v_x000a_v_x000a_v"/>
    <x v="4"/>
  </r>
  <r>
    <s v="1991-0170"/>
    <m/>
    <s v="MB 1991-170"/>
    <x v="100"/>
    <s v="MB 1991-170 – Filet de fond pour partie en nylon, pour partie en monofil bleuté, de maille 47 ou 48 mm. Chalame en chanvre portant des bignets tous les six chevalets, ces derniers mesurant 17 cm de longueur et traversant quatre mailles. Vêtre en chanvre portant des plombs assez espacés. Ce filet a été utilisé jusque vers 1970. – Don de Jean-Jacques Ribaux (âgé de 84 ans), Bevaix (B. V.)."/>
    <x v="2"/>
    <s v="Est"/>
    <s v="B4"/>
    <n v="482"/>
    <m/>
    <m/>
    <s v=" jusque vers 1970"/>
    <m/>
    <n v="1970"/>
    <m/>
    <x v="3"/>
    <m/>
    <s v="RIBAUX Jean-Jacques"/>
    <s v="v_x000a_v_x000a_v_x000a_v_x000a_v_x000a_v"/>
    <x v="4"/>
  </r>
  <r>
    <s v="1991-0171"/>
    <m/>
    <s v="MB 1991-171"/>
    <x v="97"/>
    <s v="MB 1991-171 – Reproduction d'une carte postale de la fin du XIXe siècle montrant une nau lémanique échouée par l'arrière, gréée de deux voiles à livarde, et des personnes manipulant un filet à proximité. – Don de Gilles Bondaz, conservateur du Musée de la Pêche de Thonon (Haute-Savoie) (B. V.)."/>
    <x v="2"/>
    <s v="Sud"/>
    <s v="Non local."/>
    <m/>
    <m/>
    <m/>
    <s v="fin du XIXe siècle"/>
    <n v="1850"/>
    <n v="1899"/>
    <m/>
    <x v="1"/>
    <m/>
    <s v="BONDAZ Gilles"/>
    <s v="v_x000a_v_x000a_v_x000a_v_x000a_v_x000a_v"/>
    <x v="4"/>
  </r>
  <r>
    <s v="1991-0172"/>
    <m/>
    <s v="MB 1991-172"/>
    <x v="58"/>
    <s v="MB 1991-172 - Filet en monofil bleuté de maille 48 mm utilisé jusqu'en 1970 environ. Chalame en chanvre portant, tous les 6 chevalets, des bignets en écorce naguère paraffinés. L'un d'entre eux est marqué au feu JJ RIBAUX. Chevalets longs de 17 cm et traversant chacun quatre mailles du tour de grossier qui sont doubles. Toile comptant 32 tours de hauteur. Vêtre en chanvre assujettie au tour de grossier du bas, lui aussi double, par un fil noué autour à chaque maille. Plombs pincés toutes les 14 ou 15 mailles. Toile déchirée, vêtre rompue en plusieurs endroits, pièce en mauvais état. – Don de Jean-Jacques Ribaux (âgé de 84 ans), Bevaix (B. V.)."/>
    <x v="2"/>
    <s v="Est"/>
    <s v="B4"/>
    <n v="482"/>
    <m/>
    <m/>
    <s v="jusqu'en 1970 environ"/>
    <m/>
    <n v="1970"/>
    <s v="Mauvais"/>
    <x v="3"/>
    <m/>
    <s v="RIBAUX Jean-Jacques"/>
    <s v="v_x000a_v_x000a_v_x000a_v_x000a_v_x000a_v"/>
    <x v="4"/>
  </r>
  <r>
    <s v="1991-0173"/>
    <m/>
    <s v="MB 1991-173"/>
    <x v="101"/>
    <s v="MB 1991-173 – Marcon de grand filet, cylindrique, mesurant 422 mm de longueur. Il porte, en son milieu, une encoche circulaire destinée à recevoir un chavon et, à ses extrémités, des saillies qui retiennent des cordelettes de chanvre formant une boucle longue d'environ 40 cm. Y demeurent attachées une dizaine de mailles du premier tour de la manchette. Traces de vitriol. – Don de Robert Kraft, Chevroux (B. V.)."/>
    <x v="2"/>
    <s v="Nord"/>
    <s v="B4"/>
    <n v="470"/>
    <m/>
    <m/>
    <m/>
    <m/>
    <m/>
    <m/>
    <x v="2"/>
    <m/>
    <s v="KRAFT Robert"/>
    <s v="v_x000a_v_x000a_v_x000a_v_x000a_v_x000a_v"/>
    <x v="4"/>
  </r>
  <r>
    <s v="1991-0174"/>
    <m/>
    <s v="MB 1991-174"/>
    <x v="64"/>
    <s v="MB 1991-174 – Filet en nylon de maille 40 mm. Chalame en chanvre portant, toutes les cinq ansettes, des bignets en écorce de peuplier carolin paraffinée (au nombre d'environ 62). Ansettes longues de 19 cm et portant cinq mailles du premier tour qui sont doublées. Toile comptant 45 tours de hauteur. Vêtre en chanvre garnie de plombs pincés. Filet gravement détérioré par un campagnol dont le nid et le cadavre s'y trouvaient encore. – Don de M. René Filleux, pêcheur, Onnens (B. V.)."/>
    <x v="2"/>
    <s v="Est"/>
    <s v="Non local."/>
    <m/>
    <m/>
    <m/>
    <m/>
    <m/>
    <m/>
    <s v="Endommagé"/>
    <x v="3"/>
    <m/>
    <s v="FILLEUX René"/>
    <s v="v_x000a_v_x000a_v_x000a_v_x000a_v_x000a_v"/>
    <x v="4"/>
  </r>
  <r>
    <s v="1991-0175"/>
    <m/>
    <s v="MB 1991-175"/>
    <x v="71"/>
    <s v="MB 1991-175 – Racloir pour écailler le poisson, mesurant 18 cm de longueur et composé d'un manche garni d'une virole en laiton, dans lequel est fichée une tige portant un anneau cylindrique, tous deux du même alliage. Les bords de l'anneau sont bordés de dents, petites d'un côté et plus grandes de l'autre. Instrument datant de 1920 environ. – Don de M. Jean-Jacques Ribaux, Bevaix (B. V.)."/>
    <x v="2"/>
    <s v="Nord"/>
    <s v="B4"/>
    <m/>
    <m/>
    <m/>
    <s v="1920 environ"/>
    <n v="1915"/>
    <n v="1925"/>
    <m/>
    <x v="9"/>
    <m/>
    <s v="RIBAUX Jean-Jacques"/>
    <s v="v_x000a_v_x000a_v_x000a_v_x000a_v_x000a_v"/>
    <x v="4"/>
  </r>
  <r>
    <s v="1991-0470"/>
    <m/>
    <s v="MB 1991-0470"/>
    <x v="16"/>
    <s v="MB 1991-0470 – Deux enrouleurs-dévidoirs semblables, à quatre ailes, entièrement en bois, portant des lignes traînantes partiellement en nylon. Longueur plus de 46 cm, largeur (croix) 31 cm. – Dons de M. Jean-Louis Wyss, Chez-le-Bart."/>
    <x v="2"/>
    <s v="Sud"/>
    <m/>
    <m/>
    <m/>
    <m/>
    <m/>
    <m/>
    <m/>
    <m/>
    <x v="7"/>
    <m/>
    <m/>
    <s v="v_x000a_v_x000a_v_x000a_v_x000a_v_x000a_v"/>
    <x v="4"/>
  </r>
  <r>
    <s v="1991-0471"/>
    <m/>
    <s v="MB 1991-0471"/>
    <x v="102"/>
    <s v="MB 1991-0471 – Deux enrouleurs-dévidoirs identiques, à quatre ailes, entièrement en bois. Longueur plus de 46 cm, largeur (croix) 31 cm. Le premier porte une ligne traînante partiellement en nylon et une cuillère assortie d’une petite pendeloque rouge. Le second présente une ligne presque sans nylon et un plomb spiralé fusiforme de couleur verte. – Dons de M. Jean-Louis Wyss, Chez-le-Bart."/>
    <x v="2"/>
    <s v="Sud"/>
    <m/>
    <m/>
    <m/>
    <m/>
    <m/>
    <m/>
    <m/>
    <m/>
    <x v="7"/>
    <m/>
    <s v="WYSS Jean-Louis"/>
    <s v="v_x000a_v_x000a_v_x000a_v_x000a_v_x000a_v"/>
    <x v="4"/>
  </r>
  <r>
    <s v="1991-0479"/>
    <m/>
    <s v="MB 1991-479"/>
    <x v="103"/>
    <s v="MB 1991-479 – Filoche à manche de bambou 141 cm, mailles 28 mm, profondeur de la poche 88 cm. – St-Aubin."/>
    <x v="3"/>
    <m/>
    <s v="Non local."/>
    <m/>
    <m/>
    <s v="Saint-Aubin"/>
    <m/>
    <m/>
    <m/>
    <m/>
    <x v="2"/>
    <m/>
    <m/>
    <s v="v_x000a_v_x000a_v_x000a_v_x000a_v_x000a_v"/>
    <x v="4"/>
  </r>
  <r>
    <s v="1992-0001"/>
    <m/>
    <s v="MB 1992-1"/>
    <x v="21"/>
    <s v="MB 1992-1 – Berfou en chanvre (sauf les trois premiers tours du cul de l'engin qui sont en coton). Sa maille mesure 19 mm de noeud à noeud. Il est filoché à la main et en spirale, mais sans décrochement au passage d'un tour à l'autre. Il compte 21 mailles jusqu'au 9e tour et 42 ensuite. Les quatre côtes de réduction du goléron débutent au 36e tour et s'arrêtent au 44e (sauf une qui s'étend sur neuf tours). La golette se termine au 46e tour par huit mailles prolongées chacune par une paire de fils. Ces fils sont réunis par quatre, chaque faisceau formant à son tour une nouvelle paire, cela après 8 cm puis 15 cm, les quatre fils restant étant attachés au cul de l'engin après 8-9 cm. Ce dernier peut s'ouvrir grâce à un fil coulissant. Les cercles sont cousus aux 11e, 23e et 34e tours. Ce berfou-là ne possède pas de crosses. Il a appartenu à Willy Dagon d'Onnens qui était manchot de naissance et filochait néanmoins sans problème. – Don de Mme Josette Dagon, Onnens (B. V.)"/>
    <x v="3"/>
    <m/>
    <s v="Non local."/>
    <m/>
    <m/>
    <s v="Onnens"/>
    <m/>
    <m/>
    <m/>
    <m/>
    <x v="0"/>
    <m/>
    <s v="DAGON Josette"/>
    <s v="v_x000a_v_x000a_v_x000a_v_x000a_v_x000a_v"/>
    <x v="5"/>
  </r>
  <r>
    <s v="1992-0002"/>
    <m/>
    <s v="MB 1992-2"/>
    <x v="104"/>
    <s v="MB 1992-2 – Berfou atypique qui compte quatre cercles cousus aux 9e, 21e, 33e et 47e tours. Le cul de l'engin compte 33 mailles qui ne sont pas augmentées par la suite. Les trois côtes de réduction du goléron commencent à partir du 48e ou 49e tour. Deux crosses d'environ 85 cm sont attachées au premier cercle. Leur base est fendue pour recevoir le cordon qui ferme le cul en coulissant dans la première rangée de mailles. Le goléron, notamment, est rongé par les souris. – Don de Mme Josette Dagon, Onnens (B. V.)."/>
    <x v="2"/>
    <s v="Est"/>
    <s v="B5"/>
    <m/>
    <m/>
    <m/>
    <m/>
    <m/>
    <m/>
    <s v="Endommagé"/>
    <x v="0"/>
    <m/>
    <s v="DAGON Josette"/>
    <s v="v_x000a_v_x000a_v_x000a_v_x000a_v_x000a_v"/>
    <x v="5"/>
  </r>
  <r>
    <s v="1992-0003"/>
    <m/>
    <s v="MB 1992-3"/>
    <x v="21"/>
    <s v="MB 1992-3 – Cinq berfous, en chanvre, de maille 20 mm semblables à MB 1992-1. Mais ils possèdent chacun deux crosses faites d'une baguette pelée fourchue à son extrémité, longue de 75 à 80 cm, attachée au premier cercle à une trentaine de centimètres de sa base qui est fendue afin de recevoir le cordon de fermeture de l'engin. Lot en bon état. – Don de Mme Josette Dagon, Onnens (B. V.)."/>
    <x v="2"/>
    <m/>
    <s v="Non local."/>
    <m/>
    <m/>
    <m/>
    <m/>
    <m/>
    <m/>
    <s v="Bon"/>
    <x v="0"/>
    <m/>
    <s v="DAGON Josette"/>
    <s v="v_x000a_v_x000a_v_x000a_v_x000a_v_x000a_v"/>
    <x v="5"/>
  </r>
  <r>
    <s v="1992-0004"/>
    <m/>
    <s v="MB 1992-4"/>
    <x v="21"/>
    <s v="MB 1992-4 – Deux berfous de maille 19 mm semblables à MB 1992-1 mais pourvus chacun de deux crosses pelées attachées au premier cercle. La plus grande crosse de chacun d'eux est longue de 73 cm, respectivement 80 cm, et fendue à sa base, qui dépasse le cul de l'engin dont elle est destinée à recevoir le cordon de fermeture, et la plus petite, qui mesure 48 cm, respectivement 55 cm, ne dépasse guère le premier cercle et n'est destinée qu'à tendre le berfou. Objets en bon état ayant appartenu à Willy Dagon, d'Onnens (1907-1978) – Don de Mme Josette Dagon, Onnens (B. V.)."/>
    <x v="2"/>
    <s v="Nord"/>
    <s v="B4"/>
    <m/>
    <m/>
    <s v="Onnens"/>
    <s v="1907-78"/>
    <n v="1907"/>
    <n v="1978"/>
    <m/>
    <x v="0"/>
    <m/>
    <s v="DAGON Josette"/>
    <s v="v_x000a_v_x000a_v_x000a_v_x000a_v_x000a_v"/>
    <x v="5"/>
  </r>
  <r>
    <s v="1992-0005"/>
    <m/>
    <s v="MB 1992-5"/>
    <x v="21"/>
    <s v="MB 1992-5 – Berfou de maille 20 mm, en chanvre, filoché à la main en spirale mais sans que cela soit perceptible par un palier ou décrochement entre les spires (qui semblent parallèles). On compte 24 mailles jusqu'au 9e tour puis 48 jusqu'au 36e, à partir de quoi commencent les quatre côtes de réduction du goléron longues de 9 ou 10 tours (alternativement). La golette s'arrête au 47e tour avec 9 mailles dont 8 se prolongent par 2 fils qui, après 7 cm, sont réunis plus loin par faisceaux de quatre, chacun formant à son tour deux fils, eux-mêmes réunis par quatre après 17 cm, chaque faisceau formant à son tour deux fils (soit quatre en tout) attachés au cul de l'engin. Ce dernier est maintenu fermé par un cordon coulissant introduit à la base de la plus grande des crosses. Ces dernières, en bois pelé, fourchues en leur sommet, mesurent environ 90 cm pour la plus longue et 58 cm pour la plus courte, celle-ci étant attachée directement par sa base au premier cercle. Les cercles sont cousus aux 11e, 23e, et 35e tours. – Objet en bon état ayant appartenu à feu Willy Dagon, d'Onnens, qui était manchot de naissance mais qui filochait habilement (1907-1978). – Don de Mme Josette Dagon, Onnens (B. V.)"/>
    <x v="2"/>
    <m/>
    <s v="Non local."/>
    <m/>
    <m/>
    <s v="Onnens"/>
    <s v="1907-78"/>
    <n v="1907"/>
    <n v="1978"/>
    <s v="Bon"/>
    <x v="0"/>
    <m/>
    <s v="DAGON Josette"/>
    <s v="v_x000a_v_x000a_v_x000a_v_x000a_v_x000a_v"/>
    <x v="5"/>
  </r>
  <r>
    <s v="1992-0006"/>
    <m/>
    <s v="MB 1992-6"/>
    <x v="21"/>
    <s v="MB 1992-6 – Berfou de maille 20 mm identique à MB 1992-4 n'était sa golette qui compte certes huit mailles mais soutenues par deux paires de fils reliés directement au cul de l'engin. Les trois cercles sont de diamètre croissant si bien qu'ils s'emboîtent les uns dans les autres au rangement. Objet en bon état  – Don de Mme Josette Dagon, Onnens (B. V.)"/>
    <x v="2"/>
    <m/>
    <s v="Non local."/>
    <m/>
    <m/>
    <s v="Onnens"/>
    <s v="1907-78"/>
    <n v="1907"/>
    <n v="1978"/>
    <s v="Bon"/>
    <x v="0"/>
    <m/>
    <s v="DAGON Josette"/>
    <s v="v_x000a_v_x000a_v_x000a_v_x000a_v_x000a_v"/>
    <x v="5"/>
  </r>
  <r>
    <s v="1992-0007"/>
    <m/>
    <s v="MB 1992-7"/>
    <x v="21"/>
    <s v="MB 1992-7 – Berfou en chanvre fort, de maille 21 mm, comptant 24 mailles jusqu'au 8e tour et 48 jusqu'au 34e. A partir de là commencent les quatre côtes de réduction, longues de 9 ou 10 tours alternativement. La golette se termine au 45e tour avec 9 mailles dont deux sont prolongées par un seul fil et le reste par deux fils. Ces 16 fils sont réunis en 4 faisceaux qui aboutissent chacun à 2 fils, eux-mêmes réunis en 2 faisceaux soutenus chacun par un seul fil attaché au cul de l'engin. Ce dernier est maintenu fermé par un cordon coulissant qu'on tend en l’introduisant dans des fentes pratiquées à la base de chacune des crosses qui mesurent environ 80 cm de longueur et sont attachées au premier cercle. Les cercles sont cousus aux 10e, 21e et 33e tours. Objet en bon état ayant appartenu à feu Willy Dagon, d'Onnens, qui, quoique manchot, filochait habilement (1907-1978). – Don de Mme Josette Dagon, Onnens (B. V.)."/>
    <x v="2"/>
    <m/>
    <s v="Non local."/>
    <m/>
    <m/>
    <s v="Onnens"/>
    <s v="1907-78"/>
    <n v="1907"/>
    <n v="1978"/>
    <s v="Bon"/>
    <x v="0"/>
    <m/>
    <s v="DAGON Josette"/>
    <s v="v_x000a_v_x000a_v_x000a_v_x000a_v_x000a_v"/>
    <x v="5"/>
  </r>
  <r>
    <s v="1992-0008"/>
    <m/>
    <s v="MB 1992-8"/>
    <x v="21"/>
    <s v="MB 1992-8 – Berfou de maille 20 mm, en chanvre, filoché à la main par feu Willy Dagon d'Onnens (il était manchot de naissance). Ce filet compte 22 mailles du premier au dixième tour puis 43 jusqu'au 38e après quoi commencent les quatre côtes du goléron qui se prolongent sur 8 ou 9 tours en alternance. La golette se termine au 48e tour. Elle est constituée comme précédemment, les deux crosses également. Les cercles, de diamètre croissant, sont cousus aux 12e, 24e et 37e rangs. Objet en bon état ayant appartenu à Willy Dagon, d'Onnens (1907-1978). – Don de Mme Josette Dagon, Onnens (B. V.)."/>
    <x v="2"/>
    <m/>
    <s v="Non local."/>
    <m/>
    <m/>
    <s v="Onnens"/>
    <s v="1907-78"/>
    <n v="1907"/>
    <n v="1978"/>
    <s v="Bon"/>
    <x v="0"/>
    <m/>
    <s v="DAGON Josette"/>
    <s v="v_x000a_v_x000a_v_x000a_v_x000a_v_x000a_v"/>
    <x v="5"/>
  </r>
  <r>
    <s v="1992-0009"/>
    <m/>
    <s v="MB 1992-9"/>
    <x v="105"/>
    <s v="MB 1992-9 – Berfou de maille 18 mm, filoché à la main, en fil anglais probablement. Il compte 22 mailles jusqu'au 9e tour puis 43 mailles jusqu'au 35e. C'est là que commencent les quatre côtes de réduction du goléron qui s'étirent sur 9 tours. La golette se termine au 45e tour avec 8 mailles prolongées chacune par une paire de fils réunis par quatre 7 cm plus haut, chaque faisceau étant soutenu par un seul fil aboutissant au cul de l'engin. Ce dernier est maintenu fermé par un cordon coulissant qu'on tend en l'enfilant dans une fente pratiquée à la base de la longue crosse. Cette crosse mesure environ 76 cm et l'autre 51 cm. Les cercles sont cousus aux 11e, 22e et 35e tours. La longue crosse est recollée. – Don de Mme Josette Dagon, Onnens (B. V.)."/>
    <x v="2"/>
    <s v="Nord"/>
    <s v="B4"/>
    <m/>
    <m/>
    <m/>
    <m/>
    <m/>
    <m/>
    <m/>
    <x v="0"/>
    <m/>
    <s v="DAGON Josette"/>
    <s v="v_x000a_v_x000a_v_x000a_v_x000a_v_x000a_v"/>
    <x v="5"/>
  </r>
  <r>
    <s v="1992-0010"/>
    <m/>
    <s v="MB 1992-10"/>
    <x v="2"/>
    <s v="MB 1992-10 – Dix berfous en toile de machine. Ils présentent donc une couture latérale. Les quatre côtes de réduction dans le goléron constituent en fait autant de coutures. La toile compte 48 mailles de 19 mm dès le début. Le goléron commence au 34e tour. Ses côtes de réduction sont longues de 10 tours et la golette est soutenue par plusieurs faisceaux pairs de fils combinés entre eux. Elle se termine au 45e tour. Les cercles sont cousus aux 10e, 20e et 33e tours. Les deux crosses, longues de 75 à 80 cm, sont attachées au premier cercle. Leur base est fendue pour recevoir le cordon d'attache du cul de l'engin. – Objet en bon état ayant appartenu à Willy Dagon, d'Onnens (1907-1978). – Don de Mme Josette Dagon, Onnens (B. V.)."/>
    <x v="2"/>
    <m/>
    <s v="Non local."/>
    <m/>
    <m/>
    <m/>
    <s v="1907-78"/>
    <n v="1907"/>
    <n v="1978"/>
    <s v="Bon"/>
    <x v="0"/>
    <m/>
    <s v="DAGON Josette"/>
    <s v="v_x000a_v_x000a_v_x000a_v_x000a_v_x000a_v"/>
    <x v="5"/>
  </r>
  <r>
    <s v="1992-0011"/>
    <m/>
    <s v="MB 1992-11"/>
    <x v="2"/>
    <s v="MB 1992-11 – Cinq berfous identiques aux précédents MB 1992-10 mais leurs cercles sont parfois placés aux 10e, 21e et 34e rangs. L'une des deux crosses ne mesure qu'une soixantaine de centimètres, l'autre seule soutient le cordon d'attache du cul.  – Don de Mme Josette Dagon, Onnens (B. V.)."/>
    <x v="2"/>
    <m/>
    <s v="Non local."/>
    <m/>
    <m/>
    <m/>
    <m/>
    <m/>
    <m/>
    <s v="Endommagé"/>
    <x v="0"/>
    <m/>
    <s v="DAGON Josette"/>
    <s v="v_x000a_v_x000a_v_x000a_v_x000a_v_x000a_v"/>
    <x v="5"/>
  </r>
  <r>
    <s v="1992-0012"/>
    <m/>
    <s v="MB 1992-12"/>
    <x v="2"/>
    <s v="MB 1992-12 – Berfou identique à MB 1992-10 sauf qu'il lui manque une crosse. – Un trou.  – Don de Mme Josette Dagon, Onnens (B. V.)."/>
    <x v="2"/>
    <m/>
    <s v="Non local."/>
    <m/>
    <m/>
    <m/>
    <m/>
    <m/>
    <m/>
    <s v="Endommagé"/>
    <x v="0"/>
    <m/>
    <s v="DAGON Josette"/>
    <s v="v_x000a_v_x000a_v_x000a_v_x000a_v_x000a_v"/>
    <x v="5"/>
  </r>
  <r>
    <s v="1992-0013"/>
    <m/>
    <s v="MB 1992-13"/>
    <x v="2"/>
    <s v="MB 1992-13 – Berfou identique à MB 1992-10, sauf que l'une des deux crosses ne mesure que 54 cm.  Détérioré par les souris. – Don de Mme Josette Dagon, Onnens (B. V.)."/>
    <x v="2"/>
    <m/>
    <s v="Non local."/>
    <m/>
    <m/>
    <m/>
    <m/>
    <m/>
    <m/>
    <s v="Endommagé"/>
    <x v="0"/>
    <m/>
    <s v="DAGON Josette"/>
    <s v="v_x000a_v_x000a_v_x000a_v_x000a_v_x000a_v"/>
    <x v="5"/>
  </r>
  <r>
    <s v="1992-0014"/>
    <m/>
    <s v="MB 1992-14"/>
    <x v="2"/>
    <s v="MB 1992-14 – Berfou identique à MB 1992-10 mais il lui manque une crosse. Fortement détérioré par les souris. – Don de Mme Josette Dagon, Onnens (B. V.)."/>
    <x v="2"/>
    <m/>
    <s v="Non local."/>
    <m/>
    <m/>
    <m/>
    <m/>
    <m/>
    <m/>
    <s v="Endommagé"/>
    <x v="0"/>
    <m/>
    <s v="DAGON Josette"/>
    <s v="v_x000a_v_x000a_v_x000a_v_x000a_v_x000a_v"/>
    <x v="5"/>
  </r>
  <r>
    <s v="1992-0015"/>
    <m/>
    <s v="MB 1992-15"/>
    <x v="21"/>
    <s v="MB 1992-15 – Berfou de maille 19 mm en chanvre filoché à la main. Il compte 24 mailles jusqu'au 9e tour et 47 à partir du 10e. Les cercles sont cousus aux 11e, 23e et 36e tours. Pour le reste, il est semblable aux précédents MB 1992-14. Fortement détérioré par les souris. – Don de Mme Josette Dagon, Onnens (B. V.)."/>
    <x v="2"/>
    <m/>
    <s v="Non local."/>
    <m/>
    <m/>
    <m/>
    <m/>
    <m/>
    <m/>
    <s v="Endommagé"/>
    <x v="0"/>
    <m/>
    <s v="DAGON Josette"/>
    <s v="v_x000a_v_x000a_v_x000a_v_x000a_v_x000a_v"/>
    <x v="5"/>
  </r>
  <r>
    <s v="1992-0016"/>
    <m/>
    <s v="MB 1992-16"/>
    <x v="2"/>
    <s v="MB 1992-16 – Sept berfous en toile de machine de type MB 1992-10 – Plus ou moins gravement endommagés par les souris.  – Don de Mme Josette Dagon, Onnens (B. V.)."/>
    <x v="2"/>
    <m/>
    <s v="Non local."/>
    <m/>
    <m/>
    <m/>
    <m/>
    <m/>
    <m/>
    <s v="Endommagé"/>
    <x v="0"/>
    <m/>
    <s v="DAGON Josette"/>
    <s v="v_x000a_v_x000a_v_x000a_v_x000a_v_x000a_v"/>
    <x v="5"/>
  </r>
  <r>
    <s v="1992-0017"/>
    <m/>
    <s v="MB 1992-17"/>
    <x v="106"/>
    <s v="MB 1992-17 – Fil dormant en chanvre rangé dans une caisse de 44,5 x 33,5 x 15,5 cm garnie intérieurement d'un liteau de liège renforcé par une liste de bois plus dur. Dans le liège sont plantés 89 hameçons pourvus de liettes en monofil. – Objet ayant appartenu à feu Willy Dagon, d'Onnens. – Don de Mme Josette Dagon, Onnens (B. V.)."/>
    <x v="3"/>
    <m/>
    <s v="Non local."/>
    <m/>
    <m/>
    <s v="Onnens"/>
    <m/>
    <m/>
    <m/>
    <m/>
    <x v="7"/>
    <m/>
    <s v="DAGON Josette"/>
    <s v="v_x000a_v_x000a_v_x000a_v_x000a_v_x000a_v"/>
    <x v="5"/>
  </r>
  <r>
    <s v="1992-0018"/>
    <m/>
    <s v="MB 1992-18"/>
    <x v="47"/>
    <s v="MB 1992-18 – Quatre soliveaux en liège autour de chacun desquels est enroulée une ficelle de chanvre. Ils mesurent 11-12 cm de longueur et servaient peut-être à alléger un fil pour le rendre flottant. – Don de Mme Josette Dagon, Onnens (B. V.)."/>
    <x v="3"/>
    <m/>
    <s v="Non local."/>
    <m/>
    <m/>
    <m/>
    <m/>
    <m/>
    <m/>
    <m/>
    <x v="4"/>
    <m/>
    <s v="DAGON Josette"/>
    <s v="v_x000a_v_x000a_v_x000a_v_x000a_v_x000a_v"/>
    <x v="5"/>
  </r>
  <r>
    <s v="1992-0019"/>
    <m/>
    <s v="MB 1992-19"/>
    <x v="58"/>
    <s v="MB 1992-19 – Filet en monofil bleuté de maille 32 mm, marqué « 30m/m » sur les deux premiers begnets. La toile proprement dite compte 53 tours de hauteur. Les premiers et derniers sont doubles. Elle est soutenue par des chevalets longs de 15,5-16 cm portant 6 mailles chacun. Des begnets de celluloïd sont cousus tous les six chevalets. Le chalame est en chanvre et porte 68 begnets. Il se termine par deux zies longues respectivement de 120 et 150 mm. Le filet est bordé latéralement par deux cordelettes fines. La vêtre est en mèche, probablement de coton. Elle est assujettie au bas de la toile par un fil probablement de nylon. Des plombs y sont pincés toutes les vingt mailles environ. – Filet ayant appartenu à feu Willy Dagon, d'Onnens. – Don de Mme Josette Dagon, Onnens (B. V.)."/>
    <x v="0"/>
    <s v="Nord"/>
    <s v="B2"/>
    <s v="A 02h"/>
    <m/>
    <s v="Onnens"/>
    <m/>
    <m/>
    <m/>
    <m/>
    <x v="3"/>
    <m/>
    <s v="DAGON Josette"/>
    <s v="v_x000a_v_x000a_v_x000a_v_x000a_v_x000a_v"/>
    <x v="5"/>
  </r>
  <r>
    <s v="1992-0020"/>
    <m/>
    <s v="MB 1992-20"/>
    <x v="64"/>
    <s v="MB 1992-20 – Filet en nylon de maille 31 mm, marqué « 30 » sur les begnets de ses extrémités. La toile compte 55 tours de hauteur. Elle est soutenue par des chevalets longs de 15 cm portant 6 mailles chacun. Le chalame en chanvre porte 64 begnets répartis tous les six chevalets. Il se termine par des zies longues de 150 cm environ. Une ficelle borde les petits côtés du filet. La vêtre est en chanvre et porte des plombs pincés tous les 25-30 mailles. Elle compte environ 22 cm pour 6 mailles. Pièce passablement détériorée par les souris. – Don de Mme Josette Dagon, Onnens (B. V.)."/>
    <x v="3"/>
    <m/>
    <s v="Non local."/>
    <m/>
    <m/>
    <m/>
    <m/>
    <m/>
    <m/>
    <s v="Endommagé"/>
    <x v="3"/>
    <m/>
    <s v="DAGON Josette"/>
    <s v="v_x000a_v_x000a_v_x000a_v_x000a_v_x000a_v"/>
    <x v="5"/>
  </r>
  <r>
    <s v="1992-0043"/>
    <m/>
    <s v="MB 1992-43"/>
    <x v="38"/>
    <s v="MB 1992-43 – Corde de pêcheur artisanale des années 1960-70. Longueur 14,4 m. – Donateur inconnu."/>
    <x v="3"/>
    <m/>
    <s v="Non local."/>
    <m/>
    <m/>
    <m/>
    <s v="1960-70"/>
    <n v="1960"/>
    <n v="1970"/>
    <m/>
    <x v="6"/>
    <m/>
    <s v="Donnateur inconnu"/>
    <s v="v_x000a_v_x000a_v_x000a_v_x000a_v_x000a_v"/>
    <x v="5"/>
  </r>
  <r>
    <s v="1992-0401"/>
    <m/>
    <s v="MB 92-401"/>
    <x v="21"/>
    <s v="MB 92-401– Berfou en chanvre (sauf les trois permiers tours du cul de l'engin qui sont en coton). Sa maille mesure 19mm de noeud à noeud. Il est filoché à la main et en spirale, mais sans décrochement au passage d'un tour à l'autre. Il compte 21 mailles jusqu'au 9ème tour de 42 ensuite ; les quatre côtés de résuction du goléron débutent au 36ème tour et s'arrètent au 44ème (sauf une qui s'étend sur 9 tours). La golette se termine au 46ème tour par 8 mailles prolongées chacune par une paire de fils. Ces fils sont réunis par quatre, chaque faisceau formant à son tour un nouvelle paire, cela après 8 cm puis 15cm, les 4 fils restant étant attachés au cul de l'engin après 8-9cm. Ce dernier peut s'ouvrir grâce à un fil coulissant. Les cercles sont cousus aux 11ème, 23ème et 34ème tours. Ce berfou ne possède pas de crosses. – A appartenu à Willy Dagon d'Omnens (qui était manchot de naissance et filochait néanmoins sans problème). – Don de Mme Josette Dagon."/>
    <x v="2"/>
    <s v="Nord"/>
    <s v="B4"/>
    <n v="474"/>
    <m/>
    <m/>
    <m/>
    <m/>
    <m/>
    <m/>
    <x v="0"/>
    <m/>
    <s v="DAGON Josette"/>
    <s v="v_x000a_v_x000a_v_x000a_v_x000a_v_x000a_v"/>
    <x v="5"/>
  </r>
  <r>
    <s v="1992-0403"/>
    <m/>
    <s v="MB 1992-403"/>
    <x v="21"/>
    <s v="MB 1992-403– Lot de cinq berfous en chanvre, de maille 20 mm, semblables et de même provenance que MB 1992-401 mais ils possèdent chacun deux crosses faites de baguettes pelées fourchues à leur extrémité, longues de 75 à 80 cm, attachées au premier cercle à une trentaine de centimètres de leur base qui est fendue afin de recevoir le cordon de fermeture de l'engin. Lot en bon état. – Don de Mme Josette Dagon."/>
    <x v="2"/>
    <s v="Est"/>
    <s v="B4"/>
    <n v="483"/>
    <m/>
    <m/>
    <m/>
    <m/>
    <m/>
    <m/>
    <x v="0"/>
    <m/>
    <s v="DAGON Josette"/>
    <s v="v_x000a_v_x000a_v_x000a_v_x000a_v_x000a_v"/>
    <x v="5"/>
  </r>
  <r>
    <s v="1992-0420"/>
    <m/>
    <s v="MB 1992-420"/>
    <x v="107"/>
    <s v="MB 1992-420 – Etole en nylon de maille 31 mm, marquée « 30 » sur les begnets de ses extrémités. La toile compte 55 tours de hauteur. Elle est soutenue par des chevalets dont chacun mesure 15 cm et porte 6 mailles. Le chalame en chanvre est garni de 64 begnets répartis tous les six chevalets. Il se termine par des zies longues de 150 cm environ. Une ficelle borde les petits côtés du filet. La vêtre est en chanvre et porte des plombs pincés toutes les 25-30 mailles. Elle est longue d'environ 22 cm pour 6 mailles. – Mars 1991. – Etat médiocre. – A appartenu à feu Willy Dagon, d’Onnens. – Don de Mme Josette Dagon."/>
    <x v="2"/>
    <s v="Est"/>
    <s v="B4"/>
    <n v="481"/>
    <m/>
    <m/>
    <m/>
    <m/>
    <m/>
    <m/>
    <x v="3"/>
    <m/>
    <s v="DAGON Josette"/>
    <s v="v_x000a_v_x000a_v_x000a_v_x000a_v_x000a_v"/>
    <x v="5"/>
  </r>
  <r>
    <s v="1993-0001"/>
    <m/>
    <s v="MB 1993-1"/>
    <x v="75"/>
    <s v="MB 1993-1 – Trois pierres ayant lesté un grand-filet* de coton de 450 mailles aux gorges. Elles proviennent toutes de la Pointe du Grin. La plus grosse pèse 1 kg 400 et mesure 150 mm de longueur. Elle est légèrement encochée au marteau latéralement. Elle était suspendue au mounion* du bras de derrière (une pierre encore plus grosse lestait le mounion* du bras de devant). Celle de grosseur moyenne pèse 830 g et mesure 127 mm de longueur et n'est pas encochée. Elle était suspendue au milieu d'un bras. La plus petite pèse 475 g et mesure 116 mm de longueur. Elle est encochée latéralement sur une partie de son pourtour. Elle était suspendue près du mounion*, et non pas près du sac où l'on mettait des pierres plus rondes moins susceptibles de s'emmailler. – Don de René Collomb, 1568 Portalban. (B. V.)"/>
    <x v="2"/>
    <s v="Nord"/>
    <s v="B1"/>
    <m/>
    <m/>
    <s v="La Pointe du Grin"/>
    <m/>
    <m/>
    <m/>
    <m/>
    <x v="10"/>
    <m/>
    <s v="COLLOMB René"/>
    <s v="v_x000a_v_x000a_v_x000a_v_x000a_v_x000a_v"/>
    <x v="6"/>
  </r>
  <r>
    <s v="1993-0002"/>
    <m/>
    <s v="MB 1993-2"/>
    <x v="108"/>
    <s v="MB 1993-2 – Grand-filet à féra raccourci dans sa longueur. Il mesurait normalement 240 m d'envergure et 40 m de hauteur. Les manchettes ont des mailles de 100 mm et les courres des mailles de 40 mm. Ce filet date du début des années 1950. Il provient de Nantes. Les mailles du sac mesurent au fond (cul): 26 mm; à 1 m du fond: 26 mm; à 2 m: 26 mm (fil plus gros) et 32 mm (fil fin); à 3 m: 32 mm (fil fin); à 4 m: 34 mm (fil fin), 38 mm (fin), 40 mm (moyen); à 5 m: 34 mm (fin), 38 mm (moyen); à 6 m: 34 mm (fin); 38 mm (moyen); à 7 m: 34 mm (fin), 38 mm (moyen); à 8 m: 33 mm (fin), 38 mm (fin et moyen); à 9 m: 36 mm (fin), 45 mm (moyen); à 10 m (38 mm (fin), 46 mm (moyen), 48 mm (moyen); à 11 m: 39 mm (fin et moyen), 46 mm (moyen), 47 mm (moyen), 48 mm (moyen) (la vêtre commence à 11,15 m); à 12 m: 38 mm (moyen), 54 mm (fin) et 60 mm (moyen); à 13 m: 55 mm (fin et moyen). – Don de Philippe Viollaz, Le Locum, F-74500 Meillerie. (B. V.)"/>
    <x v="2"/>
    <s v="Nord"/>
    <s v="B4"/>
    <n v="470"/>
    <m/>
    <s v="Nantes"/>
    <s v="début des années 1950"/>
    <n v="1950"/>
    <n v="1955"/>
    <m/>
    <x v="2"/>
    <m/>
    <s v="VIOLLAZ Philippe"/>
    <s v="v_x000a_v_x000a_v_x000a_v_x000a_v_x000a_v"/>
    <x v="6"/>
  </r>
  <r>
    <s v="1993-0058"/>
    <m/>
    <s v="MB 1993-0058"/>
    <x v="109"/>
    <s v="MB 1993-0058 – Gaffe probablement relative à la pêche. Son manche mesure 2 m et sa partie métallique 23,8 cm. Cette dernière se compose d’une pointe, ainsi que d’un crochet recourbé en arrière."/>
    <x v="3"/>
    <m/>
    <s v="Non local."/>
    <m/>
    <m/>
    <m/>
    <m/>
    <m/>
    <m/>
    <m/>
    <x v="8"/>
    <m/>
    <m/>
    <s v="v_x000a_v_x000a_v_x000a_v_x000a_v_x000a_v"/>
    <x v="6"/>
  </r>
  <r>
    <s v="1994-0001"/>
    <m/>
    <s v="MB 1994-1"/>
    <x v="110"/>
    <s v="MB 1994-1 – Cassette vidéo La Pêche sur le lac de Neuchâtel, Fabrication d'un Filet et d'une Nasse à l'ancienne, Service archéologique cantonal, Fribourg. Film réalisé en 1992 à Estavayer. Il montre feu Jules Maître en train de filocher. – Don de Denis Ramseyer, Service archéologique, Fribourg (B. V.)."/>
    <x v="3"/>
    <m/>
    <s v="Non local."/>
    <m/>
    <m/>
    <s v="Estavayer"/>
    <n v="1992"/>
    <n v="1992"/>
    <n v="1992"/>
    <m/>
    <x v="1"/>
    <m/>
    <s v="RAMSEYER Denis"/>
    <s v="v_x000a_v_x000a_v_x000a_v_x000a_v_x000a_v"/>
    <x v="7"/>
  </r>
  <r>
    <s v="1994-0002"/>
    <m/>
    <s v="MB 1994-2"/>
    <x v="111"/>
    <s v="MB 1994-2 – Deux épingles et leur liette en crin tombées d'une pelote de fil à l'épingle appartenant au Musée d'Estavayer (cote n°504). Ce fil à l'épingle est composé d'une ficelle mère, en chanvre, portant des liettes de 20 à 30 cm tous les 110-120 cm. Il servait à capturer des èches au XIXe siècle. (B. V.)"/>
    <x v="2"/>
    <s v="Nord"/>
    <s v="Non local."/>
    <m/>
    <m/>
    <m/>
    <s v="XIXe siècle"/>
    <n v="1801"/>
    <n v="1899"/>
    <m/>
    <x v="7"/>
    <m/>
    <m/>
    <s v="v_x000a_v_x000a_v_x000a_v_x000a_v_x000a_v"/>
    <x v="7"/>
  </r>
  <r>
    <s v="1994-0003"/>
    <m/>
    <s v="MB 1994-3"/>
    <x v="9"/>
    <s v="MB 1994-3 – Aubière de maille 11 mm et 100 tours de hauteur, y compris des tours de grossier en haut et en bas. Son chalame de chanvre est garni de begnets toutes les 6 ansettes. Une ansette mesure 11 cm et réunit 10 mailles. La vêtre est en crin et porte des plombs roulés tous les 13 cm, soit toutes les 12 mailles. La toile de cette aubière est en textile végétal. Un begnet a disparu sur les 49. – Don de M. Dody Neuhaus, Fresens, qui a reçu ce filet d'un certain Chabloz, pêcheur amateur à Onnens VD (B. V.)."/>
    <x v="0"/>
    <s v="Nord"/>
    <s v="B2"/>
    <s v="A 11h"/>
    <m/>
    <s v="Onnens"/>
    <m/>
    <m/>
    <m/>
    <m/>
    <x v="3"/>
    <m/>
    <s v="NEUHAUS Dody"/>
    <s v="v_x000a_v_x000a_v_x000a_v_x000a_v_x000a_v"/>
    <x v="7"/>
  </r>
  <r>
    <s v="1994-0004"/>
    <m/>
    <s v="MB 1994-4"/>
    <x v="112"/>
    <s v="MB 1994-4 – Nasse en nylon épais, de 75-80 cm de diamètre et de maille 44 mm. Longueur totale 54 tours. Vingt-quatre mailles au cul. Doublement au 12e tour. Cercles en métal fixés aux 16e, 29e et 40e tours. Le goléron compte quatre côtes de réduction à partir du 44e tour. Le golet s'ouvre au 54e tour. Les deux crosses sont en églantier ou en cornouiller sanguin. Elles mesurent 180 cm. – Don de Roger Arm, Cheyres, peu avant sa mort (janvier 1986, B. V.)."/>
    <x v="1"/>
    <s v="Ouest"/>
    <s v="B3"/>
    <s v="Exposé"/>
    <m/>
    <m/>
    <m/>
    <m/>
    <m/>
    <m/>
    <x v="0"/>
    <m/>
    <s v="ARM Roger"/>
    <s v="v_x000a_v_x000a_v_x000a_v_x000a_v_x000a_v"/>
    <x v="7"/>
  </r>
  <r>
    <s v="1994-0005"/>
    <m/>
    <s v="MB 1994-5"/>
    <x v="113"/>
    <s v="MB 1994-5 – Truble en chanvre (Fischbahre). L'entrée est haute d'environ 66 cm. Elle est formée par un arc en bois (l. = 192 cm) tendu par une cordelle (l. = 132 cm) et renforcé aux deux bouts par une lanière de cuir. L'arc est en épine noire ou blanche. A son sommet, se trouve une petite courroie de cuir qui reçoit le manche de l'engin, placé verticalement. A l'intérieur de l'arc, ce manche se divise en deux branches aboutissant à la cordelle où elles sont attachées. Ce manche est normalement en coudrier. Il manque ici. Le sac compte 92 tours* et environ 176 cm de profondeur. Les mailles mesurent 23 mm à l'ouverture, 21 mm au milieu et 20 mm au cul. Elles sont au nombre de 150 à l'ouverture. Une réduction a lieu aux 47e, 52e, 56e, 63e, 67e, 71e, 74e et 79e tours*. Elle est d'une maille sur six au 47e tour* puis d'une maille sur cinq aux suivants. Le fil est doublé aux deux premiers tours* ainsi qu'aux trente derniers (dès le 62e)._x000a_Ce filet (Netz en allemand) a été monté vers 1962. Il servait avant la pêche électrique, dans les ruisseaux privés des environs de Biberist (notamment dans l'Oesch). Le pêcheur plongeait précautionneusement son filet peu en aval d'une cache à truites puis pénétrait dans l'eau avec ses cuissardes. Les truites s'enfuyant vers l'aval entraient dans le piège qu'il fallait relever immédiatement. – Don de M. Walter Nyffenegger, 4562 Biberist (B. V.)._x000a_OBJET prêté et rendu cassé puis jeté en novembre 2000..."/>
    <x v="7"/>
    <m/>
    <s v="Sortir?"/>
    <m/>
    <m/>
    <s v="Biberist"/>
    <n v="1962"/>
    <n v="1962"/>
    <n v="1962"/>
    <m/>
    <x v="0"/>
    <m/>
    <s v="NYFFENEGGER Walter"/>
    <s v="v_x000a_v_x000a_v_x000a_v_x000a_v_x000a_v"/>
    <x v="7"/>
  </r>
  <r>
    <s v="1994-0006"/>
    <m/>
    <s v="MB 1994-6"/>
    <x v="114"/>
    <s v="MB 1994-6 – Harpon/grappin à quatre becs long d'environ 36 cm, à quoi il faut ajouter une boucle en haut (diamètre 65 mm) et un poids de fer long de 16,5 cm en bas. Ce dernier est formé par une lame épaisse de 2 cm repliée en U sur une pièce rectangulaire à section carrée (45 mm de côté) qui est elle-même soudée au harpon. Ce harpon était utilisé pour retenir des filets sur fond vaseux ou mouvant. Il a appartenu à Hervé Rougemont, pêcheur à Chez-le-Bart jusque vers 1973."/>
    <x v="2"/>
    <s v="Extérieur"/>
    <s v="B4"/>
    <m/>
    <m/>
    <s v="Chez-le-Bart"/>
    <s v="jusque vers 1973"/>
    <m/>
    <n v="1973"/>
    <m/>
    <x v="3"/>
    <m/>
    <m/>
    <s v="v_x000a_v_x000a_v_x000a_v_x000a_v_x000a_v"/>
    <x v="7"/>
  </r>
  <r>
    <s v="1995-0060"/>
    <m/>
    <s v="MB 1995-60"/>
    <x v="115"/>
    <s v="MB 1995-60 – Tragalle* en toile de goujonnière* de maille 6 mm et d'environ 1,50 m de hauteur. Elle est de facture sommaire et composite. Son chalame*, long de 14,50 m [7,26+7,31=14,57 m] (plus deux zies* d'environ 40 cm chacune), est en corde de flotte synthétique renforcée par des begnets* d'écorce et des cylindres de mousse artificielle. Sa vêtre*, longue de 15,40 m (dont 90 cm pour le bas du sac) [6,76+0,89+7,79=15,44 m], est en mèche de nylon lestée de balles de plomb récupérées d'une ancienne tragalle* d'Yvonand. Le sac prend à 30 cm au-dessous du chalame*, mesure environ 3 m de longueur et est cousu longitudinalement en haut et verticalement au bout, formant deux angles avec un tchapi* en bas. Prolongé par une corde à chaque bras, il était tendu d'un bateau et retiré en frottant le fond, bateau ancré. Ce filet ne servait pas seulement à capturer le goujon pour les fils près du bord, mais également les vengeronnets* et tout ce qui se présentait, notamment des brochets. – Don de Gilbert Nicolier, Corcelles-près-Concise (B. V.)."/>
    <x v="2"/>
    <s v="Est"/>
    <s v="B4"/>
    <n v="481"/>
    <m/>
    <m/>
    <m/>
    <m/>
    <m/>
    <m/>
    <x v="2"/>
    <m/>
    <s v="NICOLIER Gilbert"/>
    <s v="v_x000a_v_x000a_v_x000a_v_x000a_v_x000a_v"/>
    <x v="8"/>
  </r>
  <r>
    <s v="1995-0061"/>
    <m/>
    <s v="MB 1995-61"/>
    <x v="13"/>
    <s v="MB 1995-61 – Aiguillette* (navette) en bois fabriquée à la machine. Elle mesure 176 mm de longueur et est terminée par une fourchette à chaque bout, situées dans le même plan. – Don de Gilbert Nicolier, Corcelles-près-Concise (B.V.)."/>
    <x v="2"/>
    <s v="Nord"/>
    <s v="B4"/>
    <n v="473"/>
    <s v="&quot;Aiguillettes / navettes&quot;"/>
    <m/>
    <m/>
    <m/>
    <m/>
    <m/>
    <x v="6"/>
    <m/>
    <s v="NICOLIER Gilbert"/>
    <s v="v_x000a_v_x000a_v_x000a_v_x000a_v_x000a_v"/>
    <x v="8"/>
  </r>
  <r>
    <s v="2006-0006"/>
    <m/>
    <s v="MB 2006-0006"/>
    <x v="116"/>
    <s v="MB 2006-0006 – Série Archéologie neuchâteloise n°30, 2004, Plateau de Bevaix I ; pour une première approche archéologique : cadastres anciens et géoressources par Annette Combe et Julie Rieder. Imprimerie Zwahlen SA, St-Blaise, juillet 2004. Cette publication, de format A4, est assortie d’une pochette contenant neuf cartes. Elle concerne aussi le site de l’Ecomusée."/>
    <x v="4"/>
    <m/>
    <s v="B1"/>
    <s v="Armoire 3"/>
    <m/>
    <s v="Ecomusée"/>
    <m/>
    <m/>
    <m/>
    <m/>
    <x v="1"/>
    <s v="Annette Combe et Julie Rieder"/>
    <m/>
    <s v="v_x000a_v_x000a_v_x000a_v_x000a_v_x000a_v"/>
    <x v="9"/>
  </r>
  <r>
    <s v="2007-0001"/>
    <m/>
    <s v="MB 2007-01"/>
    <x v="117"/>
    <s v="MB 2007-01 – Canne à pêche à la mouche en bambou refendu. La partie principale mesure 1,31 m. Elle porte un moulinet (diamètre 9,8 cm) et un anneau. Le manche mesure 3 cm de diamètre. La partie terminale mesure 1,30 m. Elle porte quatre anneaux. – Don de M. Jean-Claude David-Rogeat, Bienne."/>
    <x v="3"/>
    <m/>
    <s v="Non local."/>
    <m/>
    <m/>
    <m/>
    <m/>
    <m/>
    <m/>
    <m/>
    <x v="7"/>
    <m/>
    <s v="DAVID-ROGEAT Jean-Claude"/>
    <s v="v_x000a_v_x000a_v_x000a_v_x000a_v_x000a_v"/>
    <x v="10"/>
  </r>
  <r>
    <s v="2007-0002"/>
    <m/>
    <s v="MB 2007-02"/>
    <x v="4"/>
    <s v="MB 2007-02 – Partie de tramail datant d’avant la Seconde Guerre mondiale. La flue, de maille 30 mm, compte 105 tours de hauteur. Les avant-garde, de maille 20,5 mm, comptent 6 tours de hauteur. Le chalame est formé par une cordelette de chanvre. Des bignets en écorce sont attachés toutes les quatre ansettes. La vêtre est en crin. L’engin a été vitriolé. – Don de Mme Erika Steffen, Glion, nièce de feu Edmond Henry pêcheur à Cortaillod près de la Tuilière."/>
    <x v="2"/>
    <s v="Est"/>
    <s v="B4"/>
    <n v="482"/>
    <m/>
    <m/>
    <s v="avant la Seconde Guerre mondiale"/>
    <m/>
    <n v="1939"/>
    <s v="Fragment"/>
    <x v="2"/>
    <m/>
    <s v="STEFFEN Erika"/>
    <s v="v_x000a_v_x000a_v_x000a_v_x000a_v_x000a_v"/>
    <x v="10"/>
  </r>
  <r>
    <s v="2007-0003"/>
    <m/>
    <s v="MB 2007-03"/>
    <x v="118"/>
    <s v="MB 2007-03 – Filet simple toile (paléière de fond ?). La toile de maille 6 cm, probablement en coton, compte 29 tours. Le chalame est probablement en chanvre et garni de bignets en écorce. La vêtre est en mèche, vitriolée. – Don de Mme Erika Steffen, Glion, nièce de feu Edmond Henry pêcheur à Cortaillod près de la Tuilière (effectué par M. René Berton, Bôle). "/>
    <x v="0"/>
    <s v="Nord"/>
    <s v="B2"/>
    <s v="A 12h"/>
    <m/>
    <m/>
    <m/>
    <m/>
    <m/>
    <m/>
    <x v="3"/>
    <m/>
    <s v="STEFFEN Erika"/>
    <s v="v_x000a_v_x000a_v_x000a_v_x000a_v_x000a_v"/>
    <x v="10"/>
  </r>
  <r>
    <s v="2007-0004"/>
    <m/>
    <s v="MB 2007-04"/>
    <x v="4"/>
    <s v="MB 2007-04 – Partie de tramail d’avant la Seconde Guerre mondiale. La flue, de maille 4,7 cm, compte 79 tours de hauteur. Les avant-garde, de maille 20 cm, comptent 6 tours de hauteur. Le chalame est en chanvre. Les bignets sont en écorce, quelques-uns en liège et un en polystirène. La vêtre en chanvre est garnie de plombs pincés. – Don de Mme Erika Steffen, Glion, nièce de feu Edmond Henry pêcheur à Cortaillod près de la Tuilière (effectué par M. René Berton, Bôle)."/>
    <x v="2"/>
    <s v="Nord"/>
    <s v="B4"/>
    <n v="471"/>
    <m/>
    <m/>
    <s v="avant la Seconde Guerre mondiale"/>
    <m/>
    <n v="1939"/>
    <m/>
    <x v="2"/>
    <m/>
    <s v="STEFFEN Erika"/>
    <s v="v_x000a_v_x000a_v_x000a_v_x000a_v_x000a_v"/>
    <x v="10"/>
  </r>
  <r>
    <s v="2007-0005"/>
    <m/>
    <s v="MB 2007-05"/>
    <x v="118"/>
    <s v="MB 2007-05 – Filet à simple toile (étole), peut-être paléière. La toile, de maille 60 mm, compte 27 tours plus un tour de grossier en haut et un en bas. Le filet compte 136 bignets en écorce attachés toutes les cinq ansettes. Chaque ansette soutient trois mailles. La vêtre est en coton torsadé et supporte, toutes les 13 mailles, des plombs pincés. – Don de Mme Erika Steffen, Glion, nièce de feu Edmond Henry pêcheur à Cortaillod près de la Tuilière (effectué par M. René Berton, Bôle)."/>
    <x v="2"/>
    <s v="Nord"/>
    <s v="B4"/>
    <n v="471"/>
    <m/>
    <m/>
    <m/>
    <m/>
    <m/>
    <m/>
    <x v="3"/>
    <m/>
    <s v="STEFFEN Erika"/>
    <s v="v_x000a_v_x000a_v_x000a_v_x000a_v_x000a_v"/>
    <x v="10"/>
  </r>
  <r>
    <s v="2007-0006"/>
    <m/>
    <s v="MB 2007-06"/>
    <x v="4"/>
    <s v="MB 2007-06 – Partie de tramail d’avant la Seconde Guerre mondiale. La flue, de maille 30 mm, compte 97 tours et les avant-garde, de maille 21 cm, comptent 6 tours. Des bignets en écorce sont placés toutes les trois ansettes. Ces dernières sont longues de 21-22 cm. La vêtre en crin est garnie de plombs pincés. – Don de Mme Erika Steffen, Glion, nièce de feu Edmond Henry pêcheur à Cortaillod près de la Tuilière (effectué par M. René Berton, Bôle)."/>
    <x v="2"/>
    <s v="Est"/>
    <s v="B4"/>
    <n v="482"/>
    <m/>
    <m/>
    <s v="avant la Seconde Guerre mondiale"/>
    <m/>
    <n v="1939"/>
    <m/>
    <x v="2"/>
    <m/>
    <s v="STEFFEN Erika"/>
    <s v="v_x000a_v_x000a_v_x000a_v_x000a_v_x000a_v"/>
    <x v="10"/>
  </r>
  <r>
    <s v="2007-0007"/>
    <m/>
    <s v="MB 2007-07"/>
    <x v="119"/>
    <s v="MB 2007-0007 – Deux ancres identiques, à étoles de fond, légères, atypiques car formées d’un crochet et de trois jas. Longueur 59 cm et largeur 37,2 cm. – Dons de Mme Erika Steffen, Glion, nièce de feu Edmond Henry pêcheur à Cortaillod près de la Tuilière (effectué par M. René Berton, Bôle)."/>
    <x v="2"/>
    <s v="Extérieur"/>
    <s v="B4"/>
    <m/>
    <m/>
    <m/>
    <m/>
    <m/>
    <m/>
    <m/>
    <x v="3"/>
    <m/>
    <s v="STEFFEN Erika"/>
    <s v="v_x000a_v_x000a_v_x000a_v_x000a_v_x000a_v"/>
    <x v="10"/>
  </r>
  <r>
    <s v="2007-0008"/>
    <m/>
    <s v="MB 2007-08"/>
    <x v="20"/>
    <s v="MB 2007-08 – Goujonnière de maille 5 mm en fibres synthétiques. Le chalame bignetté (avec flotteurs incorporés) et la mèche plombée sont reliés par un fil en zig-zag dont les segments mesurent 24 cm. – Don de Mme Erika Steffen, Glion, nièce de feu Edmond Henry pêcheur à Cortaillod près de la Tuilière (effectué par M. René Berton, Bôle)."/>
    <x v="2"/>
    <s v="Nord"/>
    <s v="B4"/>
    <n v="460"/>
    <s v="Caisse"/>
    <m/>
    <m/>
    <m/>
    <m/>
    <m/>
    <x v="2"/>
    <m/>
    <s v="STEFFEN Erika"/>
    <s v="v_x000a_v_x000a_v_x000a_v_x000a_v_x000a_v"/>
    <x v="10"/>
  </r>
  <r>
    <s v="2007-0009"/>
    <m/>
    <s v="MB 2007-09"/>
    <x v="36"/>
    <s v="MB 2007-09 – Caisse à fil dormant marquée Persil (lessive) et mesurant 44,5 cm de largeur, 48 de longueur et 25 de hauteur (plus deux lattes de renforcement en guise de pieds). 433 hameçons montés sur une ficelle de chanvre sont piqués le long des liteaux en lièges bordant intérieurement la caisse. – Don de Mme Erika Steffen, Glion, nièce de feu Edmond Henry pêcheur à Cortaillod près de la Tuilière (effectué par M. René Berton, Bôle)."/>
    <x v="4"/>
    <m/>
    <s v="B1"/>
    <s v="Armoire 5"/>
    <m/>
    <m/>
    <m/>
    <m/>
    <m/>
    <m/>
    <x v="7"/>
    <m/>
    <s v="STEFFEN Erika"/>
    <s v="v_x000a_v_x000a_v_x000a_v_x000a_v_x000a_v"/>
    <x v="10"/>
  </r>
  <r>
    <s v="2007-0010"/>
    <m/>
    <s v="MB 2007-10"/>
    <x v="120"/>
    <s v="MB 2007-10 – Epervier sans doute confisqué. Cet engin a été filoché à la main, en coton, lin ou chanvre. Il n’a pas été vitriolé. Il mesure environ 3,6 m de diamètre (sa forme est celle d’un cône évasé). Il pèse 7,350 kg. Il date au plus tard du début des années 1950, vu l’absence totale de fibres synthétiques. La corde qui permet de récupérer l’engin mesure 4,50 m. Son extrémité libre se termine par une boucle de 6 cm, soigneusement épissée. L’autre extrémité, côté filet, est terminée par une boucle de même grandeur, surmontée par une torsade précédant l’épissure. L’engin est filoché en spirale. Au lieu de tours*, nous parlerons donc de spires. Le commençon* sera considéré comme la première spire. Il compte environ 61 mailles renforcées (fils doubles). Elles sont traversées par la boucle d’attachage. Ces premières mailles sont longues de 6 cm environ. Suivent quatre spires de maille 24 mm. Ces spires comptent 61½ mailles, également renforcées. Après la 5e spire, commencent les augmentations : une maille sur dix. Il y a donc 6 côtes d’augmentation. Les spires 6, 7 et 8 comptent donc 67½ mailles. Ces augmentations ont lieu toutes les trois spires. A la 8e spire, l’augmentation est d’une maille sur 11. Les trois spires suivantes comptent donc 73½ mailles. A la 11e spire, l’augmentation est d’une maille sur 12. Les trois spires suivantes comptent donc 79½ mailles. Même schéma à la 14e spire. A la 17e spire, l’augmentation a lieu toutes les 7 mailles. Il y a donc 12 côtes. Et ainsi de suite jusqu’à la 29e spire. A la 32e spire, l’augmentation a lieu toutes les 6 mailles. Il y a donc 24 côtes. Et ainsi de suite jusqu’à la 47e spire. A partir de la 50e spire, l’augmentation a lieu toutes les 6 mailles. Il y a donc environ 48 côtes. Et ainsi de suite jusqu’à la 56e spire. A la 59e spire, l’augmentation a lieu toutes les 9 (ou parfois toutes les 18) mailles. Entre les 60e et 80e spires, le filet compte donc 465½ mailles de tour (fil simple). Les spires 81 à 83 sont renforcées (fil double). Elles supportent, à la 82e spire, les raccords qui soutiennent la vêtre, à raison d’un raccord toutes les sept mailles (sauf en un endroit où l’intervalle est de 4 mailles), ce qui fait 67 raccords. Les raccords mesurent 12 cm. Les spires 84 à 113, de maille 21 mm, constituent la gouttière. Leur fil est simple. Les spires 114 à 116 sont renforcées (fils doubles). La vêtre est formée par sept fils non torsadés. Elle est directement attachée à une 117e et dernière spire à mailles plus petites. La vêtre compte trois balles de plomb entre chaque raccord (sauf en face de l’endroit où l’intervalle est de quatre mailles et qui compte deux balles). Les plombs sont au nombre de 200. – Don de M. Daniel Donzé, garde-pêche responsable de la pisciculure de Colombier, effectué en août 2001 (Bernard Vauthier)."/>
    <x v="0"/>
    <s v="Nord"/>
    <s v="B2"/>
    <s v="A 11h"/>
    <m/>
    <m/>
    <s v="début des années 1950"/>
    <n v="1950"/>
    <n v="1955"/>
    <m/>
    <x v="2"/>
    <m/>
    <s v="DONZE Daniel"/>
    <s v="v_x000a_v_x000a_v_x000a_v_x000a_v_x000a_v"/>
    <x v="10"/>
  </r>
  <r>
    <s v="2007-0011"/>
    <m/>
    <s v="MB 2007-11"/>
    <x v="35"/>
    <s v="MB 2007-11 – Motogodille hors-bord des années 1930. Marque Penta type Archimède, bicylindre. – Don de Mme Erika Steffen, Glion, nièce de feu Edmond Henry pêcheur à Cortaillod près de la Tuilière (effectué par M. René Berton, Bôle)."/>
    <x v="6"/>
    <s v="Ouest"/>
    <s v="B5"/>
    <m/>
    <m/>
    <m/>
    <s v="années 1930"/>
    <n v="1930"/>
    <n v="1939"/>
    <m/>
    <x v="8"/>
    <s v="Penta type Archimède"/>
    <s v="STEFFEN Erika"/>
    <s v="v_x000a_v_x000a_v_x000a_v_x000a_v_x000a_v"/>
    <x v="10"/>
  </r>
  <r>
    <s v="2007-0032"/>
    <m/>
    <s v="MB 2007-32"/>
    <x v="1"/>
    <s v="MB 2007-32 – Photo d’une baraque de pêche près de la Tuilière, du côté du Petit Cortaillod peu avant 1930, montrant Edmond Henry père et fils (ce dernier né en 1913). – Don de Mme Erika Steffen, Glion, nièce de feu Edmond Henry fils, pêcheur à Cortaillod près de la Tuilière (par l’entremise de M. René Berton, Bôle)."/>
    <x v="4"/>
    <m/>
    <s v="B1"/>
    <s v="Armoire 2"/>
    <m/>
    <s v="Petit Cortaillod"/>
    <s v="1930 &quot;peu avant&quot;"/>
    <m/>
    <n v="1930"/>
    <m/>
    <x v="1"/>
    <m/>
    <s v="STEFFEN Erika"/>
    <s v="v_x000a_v_x000a_v_x000a_v_x000a_v_x000a_v"/>
    <x v="10"/>
  </r>
  <r>
    <s v="2007-0033"/>
    <m/>
    <s v="MB 2007-33"/>
    <x v="121"/>
    <s v="MB 2007-33 – Petit registre comptable écrit d’une main féminine intitulé Statistique et contenant les prises en poissons de 1930 (janvier à septembre) et 1933 (janvier-février). – Don de Mme Erika Steffen, Glion, nièce de feu Edmond Henry, pêcheur à Cortaillod près de la Tuilière (par l’entremise de M. René Berton, Bôle)._x000a_&quot;Bondelle 40% (1,60-3,40 fr/kg), perche 25,4% (1,20-2,80 fr/kg), brochet 14% (1,50-3,20 fr/kg), palée 8,7% (2,60-3,80 fr/kg), truite 5% (5-7 fr/kg), lotte 2,8% (1,40-2,20 fr/kg), blancs non précisés 1,6% (0,50 ou 0,60 fr/kg), tanche 0,8% (1,40 fr/kg), brème 0,4% (0,60 fr/kg), nase 0,4% (0,60 fr/kg), vengeron 0,4% (0,60 fr/kg). La plus grande quantité de poisson pêchée est 175 kg de bondelle le 30 janvier 1930.&quot;"/>
    <x v="3"/>
    <m/>
    <s v="B4"/>
    <s v="Vitrine"/>
    <m/>
    <m/>
    <s v="1930 et 1933"/>
    <n v="1930"/>
    <n v="1933"/>
    <m/>
    <x v="1"/>
    <m/>
    <s v="STEFFEN Erika"/>
    <s v="v_x000a_v_x000a_v_x000a_v_x000a_v_x000a_v"/>
    <x v="10"/>
  </r>
  <r>
    <s v="2008-0141"/>
    <m/>
    <s v="MB 2008-0141"/>
    <x v="122"/>
    <s v="MB 2008-0141 – Enveloppe contenant trois sachets en plastique, eux-mêmes garnis chacun d’une « queue de rat », bas de ligne en nylon s’amincissant progressivement jusqu’à son extrémité, pour la pêche à la mouche. – Don de M. André Allisson, ancien propriétaire du magasin Au Pêcheur à Neuchâtel."/>
    <x v="2"/>
    <s v="Nord"/>
    <s v="Non local."/>
    <m/>
    <m/>
    <m/>
    <m/>
    <m/>
    <m/>
    <m/>
    <x v="7"/>
    <m/>
    <s v="ALLISSON André"/>
    <s v="v_x000a_v_x000a_v_x000a_v_x000a_v_x000a_v"/>
    <x v="11"/>
  </r>
  <r>
    <s v="2008-0229"/>
    <m/>
    <s v="MB 2008-229"/>
    <x v="1"/>
    <s v="MB 2008-229 – Photo noir-blanc de 14 x 10 cm, encadrée sous verre, montrant les portraits des victimes du naufrage d’une « galère » le 29 mars 1947, par gros vent. On y reconnaît le père Braillard et ses trois fils, tous de Chez-le-Bart. – Donateur inconnu."/>
    <x v="2"/>
    <s v="Vitrine"/>
    <s v="Non local."/>
    <m/>
    <m/>
    <s v="Chez-le-Bart"/>
    <n v="1947"/>
    <m/>
    <m/>
    <m/>
    <x v="1"/>
    <m/>
    <m/>
    <s v="v_x000a_v_x000a_v_x000a_v_x000a_v_x000a_v"/>
    <x v="11"/>
  </r>
  <r>
    <s v="2008-0230"/>
    <m/>
    <s v="MB 2008-230"/>
    <x v="123"/>
    <s v="MB 2008-230 – Article de la Feuille d’Avis de Neuchâtel narrant la cérémonie funèbre du naufrage mentionné sous MB 2008-229"/>
    <x v="2"/>
    <s v="Vitrine"/>
    <m/>
    <m/>
    <m/>
    <s v="Chez-le-Bart"/>
    <n v="1947"/>
    <m/>
    <m/>
    <m/>
    <x v="1"/>
    <m/>
    <m/>
    <s v="v_x000a_v_x000a_v_x000a_v_x000a_v_x000a_v"/>
    <x v="11"/>
  </r>
  <r>
    <s v="2009-0140"/>
    <m/>
    <s v="MB 2009-140"/>
    <x v="124"/>
    <s v="MB 2009-140 – Fouène ou fourche à poisson en fer forgé, non emmanchée, comptant cinq dents dont l’extrémité de la première a disparu. Elle a été retrouvée chez un ancien réparateur d’outils du Fordon au vallon des Rochats – Don de Madame Claude Meylan."/>
    <x v="4"/>
    <m/>
    <s v="B1"/>
    <s v="Tiroir 3"/>
    <m/>
    <m/>
    <m/>
    <m/>
    <m/>
    <m/>
    <x v="7"/>
    <m/>
    <s v="MEYLAN Claude"/>
    <s v="v_x000a_v_x000a_v_x000a_v_x000a_v_x000a_v"/>
    <x v="12"/>
  </r>
  <r>
    <s v="2009-0396"/>
    <m/>
    <s v="MB 2009-396"/>
    <x v="125"/>
    <s v="MB 2009-396 – Gambe ou plutôt lolette montée sur cadre ayant appartenu à M. Henri Chapuisat né en 1929. Elle permettait de pêcher la perche et la féra. Le fil est un cable de cuivre portant deux hameçons précédés d’un petit tube de caoutchouc. Le cadre mesure 33 cm sur 15. – Don de Mme Erika Kaufmann de Saint-Prex."/>
    <x v="4"/>
    <m/>
    <s v="B1"/>
    <s v="Tiroir 3"/>
    <m/>
    <m/>
    <m/>
    <m/>
    <m/>
    <m/>
    <x v="7"/>
    <m/>
    <s v="KAUFMANN Erika"/>
    <s v="v_x000a_v_x000a_v_x000a_v_x000a_v_x000a_v"/>
    <x v="12"/>
  </r>
  <r>
    <s v="2009-0397"/>
    <m/>
    <s v="MB 2009-397"/>
    <x v="126"/>
    <s v="MB 2009-397 – « Aiguille à locher » longue de 12,5 cm, piquée dans un bouchon de liège, trouvée le long de l’Allaine au Pont d’Able en aval de Porrentruy, perdue par un pêcheur. Cet objet, pourvu d’un chas ouvrable, permet de passer le fil sur la colonne vertébrale d'un petit poisson vif servant d’esche. – Don de Bernard Vauthier, Bôle.  "/>
    <x v="6"/>
    <n v="508"/>
    <s v="B4"/>
    <m/>
    <s v="&quot;Aiguillettes / navettes&quot;"/>
    <s v="l’Allaine vers Porrentruy"/>
    <m/>
    <m/>
    <m/>
    <m/>
    <x v="11"/>
    <m/>
    <s v="VAUTHIER Bernard"/>
    <s v="v_x000a_v_x000a_v_x000a_v_x000a_v_x000a_v"/>
    <x v="12"/>
  </r>
  <r>
    <s v="2009-0398"/>
    <m/>
    <s v="MB 2009-0398"/>
    <x v="126"/>
    <s v="MB 2009-0398 – « Aiguille à locher » longue de 14 cm, recourbée en forme de chas à l’arrière. – Provenance non documentée."/>
    <x v="6"/>
    <n v="508"/>
    <s v="Non local."/>
    <m/>
    <m/>
    <m/>
    <m/>
    <m/>
    <m/>
    <m/>
    <x v="11"/>
    <m/>
    <s v="Provenance non documentée"/>
    <s v="v_x000a_v_x000a_v_x000a_v_x000a_v_x000a_v"/>
    <x v="12"/>
  </r>
  <r>
    <s v="2009-0596"/>
    <m/>
    <s v="MB 2009-596"/>
    <x v="127"/>
    <s v="MB 2009-596 – La Pêche et les Pêcheurs du lac de Neuchâtel, Etude historique et ethnographique, André Jeanneret, thèse, Faculté des lettres, Université de Neuchâtel, 1967. (Comme 1991-51 et 1991-52.)                                                                                                   "/>
    <x v="3"/>
    <m/>
    <s v="Non local."/>
    <m/>
    <m/>
    <s v="Lac de Neuchâtel"/>
    <n v="1967"/>
    <n v="1967"/>
    <n v="1967"/>
    <m/>
    <x v="1"/>
    <s v="André Jeanneret"/>
    <m/>
    <s v="v_x000a_v_x000a_v_x000a_v_x000a_v_x000a_v"/>
    <x v="12"/>
  </r>
  <r>
    <s v="2009-0794"/>
    <m/>
    <s v="MB 2009-0794"/>
    <x v="97"/>
    <s v="MB 2009-0794 – Reproduction à l’identique sur bristol mesurant 58,5 x 1 m d’une Carte géographique de la Souveraineté de Neuchâtel et Vallangin en Suisse, dessinée au trait. Elle mentionne trois « poissines » autour du lac."/>
    <x v="3"/>
    <m/>
    <s v="Non local."/>
    <m/>
    <m/>
    <s v="Souveraineté de Neuchâtel &amp; Vallangin"/>
    <m/>
    <m/>
    <m/>
    <m/>
    <x v="1"/>
    <m/>
    <m/>
    <s v="v_x000a_v_x000a_v_x000a_v_x000a_v_x000a_v"/>
    <x v="12"/>
  </r>
  <r>
    <s v="2011-0073"/>
    <m/>
    <s v="MB 2011-0073"/>
    <x v="54"/>
    <s v="MB 2011-0073 – Lot de trente-sept bignets en écorce ou en liège – Don de M. Bernard Gander, apparenté à la famille Arm."/>
    <x v="2"/>
    <s v="Nord"/>
    <s v="B4"/>
    <m/>
    <m/>
    <m/>
    <m/>
    <m/>
    <m/>
    <m/>
    <x v="4"/>
    <m/>
    <s v="GANDER Bernard"/>
    <s v="v_x000a_v_x000a_v_x000a_v_x000a_v_x000a_v"/>
    <x v="13"/>
  </r>
  <r>
    <s v="2011-0121"/>
    <m/>
    <s v="MB 2011-121"/>
    <x v="128"/>
    <s v="MB 2011-121 – Enveloppe contenant des feuilles A4 portant des dessins et un questionnaire sur les poissons indigènes, pour l’enseignement secondaire, 1971."/>
    <x v="4"/>
    <m/>
    <s v="B1"/>
    <s v="Armoire"/>
    <m/>
    <m/>
    <n v="1971"/>
    <n v="1971"/>
    <n v="1971"/>
    <m/>
    <x v="1"/>
    <m/>
    <m/>
    <s v="v_x000a_v_x000a_v_x000a_v_x000a_v_x000a_v"/>
    <x v="13"/>
  </r>
  <r>
    <s v="2012-0017"/>
    <m/>
    <s v="MB 2012-17"/>
    <x v="8"/>
    <s v="MB 2012-17 – Monte lémanique nyonnaise en coton dont les bras mesurent chacun 28 m pour la vêtre et 27,10 m pour le chalame. Son sac mesure 8,8 m depuis la vêtre et 9,7 m depuis le chalame. Elle remonte au début du XXe siècle. L’un des flotteurs est marqué au feu « L. Frechet ». – Don de Madame Lina Frechet, 1260 Nyon (Bernard Vauthier)."/>
    <x v="2"/>
    <s v="Est"/>
    <s v="B4"/>
    <n v="480"/>
    <m/>
    <m/>
    <s v="début du XXe siècle"/>
    <n v="1901"/>
    <n v="1950"/>
    <m/>
    <x v="2"/>
    <s v="« L. Frechet »"/>
    <s v="FRECHET Lina"/>
    <s v="v_x000a_v_x000a_v_x000a_v_x000a_v_x000a_v"/>
    <x v="14"/>
  </r>
  <r>
    <s v="2012-0051"/>
    <m/>
    <s v="MB 2012-051"/>
    <x v="1"/>
    <s v="MB 2012-051 – Photo d’environ 12 sur 17 cm montrant une petite maison à quelque 200 m au nord de la Poissine du Vanel, ainsi que Jolimont en enfilade (CN 569.260/207.420)."/>
    <x v="4"/>
    <m/>
    <s v="B1"/>
    <s v="Armoire 2"/>
    <s v="Boite"/>
    <s v="La Poissine du Vanel &amp; Jolimont"/>
    <m/>
    <m/>
    <m/>
    <m/>
    <x v="1"/>
    <m/>
    <m/>
    <s v="v_x000a_v_x000a_v_x000a_v_x000a_v_x000a_v"/>
    <x v="14"/>
  </r>
  <r>
    <s v="2012-0052"/>
    <m/>
    <s v="MB 2012-052"/>
    <x v="97"/>
    <s v="MB 2012-052 – Reproduction d’environ 12 sur 17 cm : carte postale des Saars à Neuchâtel."/>
    <x v="4"/>
    <m/>
    <s v="B1"/>
    <s v="Armoire 2"/>
    <s v="Boite"/>
    <s v="Les Saars à Neuchâtel"/>
    <m/>
    <m/>
    <m/>
    <m/>
    <x v="1"/>
    <m/>
    <m/>
    <s v="v_x000a_v_x000a_v_x000a_v_x000a_v_x000a_v"/>
    <x v="14"/>
  </r>
  <r>
    <s v="2012-0053"/>
    <m/>
    <s v="MB 2012-053"/>
    <x v="129"/>
    <s v="MB 2012-053 – Fragment d’une ancienne carte postale datée du 29 juillet 1901, mesurant 14 sur 6,7 cm et intitulée « Pêcheurs du lac de Neuchâtel ». Elle montre une galère et son équipage de quatre hommes devant Auvernier."/>
    <x v="4"/>
    <m/>
    <s v="B1"/>
    <s v="Armoire 2"/>
    <s v="Boite"/>
    <s v="Auvernier"/>
    <n v="1901"/>
    <n v="1901"/>
    <n v="1901"/>
    <m/>
    <x v="1"/>
    <m/>
    <m/>
    <s v="v_x000a_v_x000a_v_x000a_v_x000a_v_x000a_v"/>
    <x v="14"/>
  </r>
  <r>
    <s v="2012-0054"/>
    <m/>
    <s v="MB 2012-054"/>
    <x v="1"/>
    <s v="MB 2012-054 – Photo d’environ 12 sur 17 cm montrant quatre sommelières de l’hôtel du Poisson, à Auvernier, nettoyant des bondelles à la fontaine de la boucherie le 5 juillet 1901 (AEN, fonds Anna Bonnet)."/>
    <x v="4"/>
    <m/>
    <s v="B1"/>
    <s v="Armoire 2"/>
    <s v="Boite"/>
    <s v="Auvernier"/>
    <n v="1901"/>
    <n v="1901"/>
    <n v="1901"/>
    <m/>
    <x v="1"/>
    <m/>
    <s v="BONNET Anna"/>
    <s v="v_x000a_v_x000a_v_x000a_v_x000a_v_x000a_v"/>
    <x v="14"/>
  </r>
  <r>
    <s v="2012-0055"/>
    <m/>
    <s v="MB 2012-055"/>
    <x v="1"/>
    <s v="MB 2012-055 – Photo d’environ 12 sur 17 cm reproduisant une carte postale intitulée « Bateaux de pêche à Auvernier », montrant trois voiles et deux sacs de grands-filets aux crossèris. Texte manuscrit en allemand."/>
    <x v="4"/>
    <m/>
    <s v="B1"/>
    <s v="Armoire 2"/>
    <s v="Boite"/>
    <s v="Auvernier"/>
    <m/>
    <m/>
    <m/>
    <m/>
    <x v="1"/>
    <m/>
    <m/>
    <s v="v_x000a_v_x000a_v_x000a_v_x000a_v_x000a_v"/>
    <x v="14"/>
  </r>
  <r>
    <s v="2012-0056"/>
    <m/>
    <s v="MB 2012-056"/>
    <x v="1"/>
    <s v="MB 2012-056 – Photo d’environ 12 sur 17 cm montrant quatre sacs de grands-filets aux crossèris sur fond de passage du Régional vers 1901 à Auvernier – AEN, fonds Anna Bonnet."/>
    <x v="4"/>
    <m/>
    <s v="B1"/>
    <s v="Armoire 2"/>
    <s v="Boite"/>
    <s v="Auvernier"/>
    <n v="1901"/>
    <n v="1901"/>
    <n v="1901"/>
    <m/>
    <x v="1"/>
    <m/>
    <s v="BONNET Anna"/>
    <s v="v_x000a_v_x000a_v_x000a_v_x000a_v_x000a_v"/>
    <x v="14"/>
  </r>
  <r>
    <s v="2012-0057"/>
    <m/>
    <s v="MB 2012-057"/>
    <x v="1"/>
    <s v="MB 2012-057 – Photo d’environ 12 sur 17 cm montrant le retour d’une galère à la voile vers 1901 en bordure de la jetée du port d’Auvernier – AEN, fonds Anna Bonnet."/>
    <x v="4"/>
    <m/>
    <s v="B1"/>
    <s v="Armoire 2"/>
    <s v="Boite"/>
    <s v="Auvernier"/>
    <n v="1901"/>
    <n v="1901"/>
    <n v="1901"/>
    <m/>
    <x v="1"/>
    <m/>
    <s v="BONNET Anna"/>
    <s v="v_x000a_v_x000a_v_x000a_v_x000a_v_x000a_v"/>
    <x v="14"/>
  </r>
  <r>
    <s v="2012-0058"/>
    <m/>
    <s v="MB 2012-058"/>
    <x v="1"/>
    <s v="MB 2012-058 – Photo d’environ 12 sur 17 cm montrant une galère échouée par l’arrière en mai 1898 à Auvernier, prête au départ. Un martin-pêcheur est perché sur l'éponde. – AEN, fonds Anna Bonnet."/>
    <x v="4"/>
    <m/>
    <s v="B1"/>
    <s v="Armoire 2"/>
    <s v="Boite"/>
    <s v="Auvernier"/>
    <n v="1898"/>
    <n v="1898"/>
    <n v="1898"/>
    <m/>
    <x v="1"/>
    <m/>
    <s v="BONNET Anna"/>
    <s v="v_x000a_v_x000a_v_x000a_v_x000a_v_x000a_v"/>
    <x v="14"/>
  </r>
  <r>
    <s v="2012-0059"/>
    <m/>
    <s v="MB 2012-059"/>
    <x v="1"/>
    <s v="MB 2012-059 – Photo d’environ 12 sur 17 cm montrant le retour des pêcheurs un soir de mai 1899 aux Fontenettes à Auvernier (même photo que MB 2013-29). – AEN, fonds Anna Bonnet."/>
    <x v="4"/>
    <m/>
    <s v="B1"/>
    <s v="Armoire 2"/>
    <s v="Boite"/>
    <s v="Auvernier"/>
    <n v="1899"/>
    <n v="1899"/>
    <n v="1899"/>
    <m/>
    <x v="1"/>
    <m/>
    <s v="BONNET Anna"/>
    <s v="v_x000a_v_x000a_v_x000a_v_x000a_v_x000a_v"/>
    <x v="14"/>
  </r>
  <r>
    <s v="2012-0060"/>
    <m/>
    <s v="MB 2012-060"/>
    <x v="1"/>
    <s v="MB 2012-060 – Photo d’environ 12 sur 17 cm montrant une enfilade de grands-filets à l'étendage à fin mai 1900 à Auvernier (même vue que MB 2013-28). – AEN, fonds Anna Bonnet."/>
    <x v="4"/>
    <m/>
    <s v="B1"/>
    <s v="Armoire 2"/>
    <s v="Boite"/>
    <s v="Auvernier"/>
    <n v="1900"/>
    <n v="1900"/>
    <n v="1900"/>
    <m/>
    <x v="1"/>
    <m/>
    <s v="BONNET Anna"/>
    <s v="v_x000a_v_x000a_v_x000a_v_x000a_v_x000a_v"/>
    <x v="14"/>
  </r>
  <r>
    <s v="2012-0061"/>
    <m/>
    <s v="MB 2012-061"/>
    <x v="1"/>
    <s v="MB 2012-061 – Photo d’environ 12 sur 17 cm montrant le pêcheur Fauconnet déchargeant des pierres pour consolider une jetée vers 1942 à Concise. – Photo Denis Burnand."/>
    <x v="4"/>
    <m/>
    <s v="B1"/>
    <s v="Armoire 2"/>
    <s v="Boite"/>
    <s v="Concise"/>
    <n v="1942"/>
    <n v="1942"/>
    <n v="1942"/>
    <m/>
    <x v="1"/>
    <m/>
    <s v="BURNAND Denis"/>
    <s v="v_x000a_v_x000a_v_x000a_v_x000a_v_x000a_v"/>
    <x v="14"/>
  </r>
  <r>
    <s v="2012-0062"/>
    <m/>
    <s v="MB 2012-62"/>
    <x v="1"/>
    <s v="MB 2012-62 – Photo d’environ 12 sur 17 cm montrant la baraque des Fauconnet à Concise, vue du lac, avec une loquette et un canot au premier plan. – Photo Denis Burnand."/>
    <x v="4"/>
    <m/>
    <s v="B1"/>
    <s v="Armoire 2"/>
    <s v="Boite"/>
    <s v="Concise"/>
    <m/>
    <m/>
    <m/>
    <m/>
    <x v="1"/>
    <m/>
    <s v="BURNAND Denis"/>
    <s v="v_x000a_v_x000a_v_x000a_v_x000a_v_x000a_v"/>
    <x v="14"/>
  </r>
  <r>
    <s v="2012-0063"/>
    <m/>
    <s v="MB 2012-63"/>
    <x v="1"/>
    <s v="MB 2012-63 – Vers 1942, Edouard Fauconnet ramasse des pilotis lacustres déchaussés par les vagues et les scie pour les brûler avant qu'ils ne durcissent en se desséchant – Photo Denis Burnand."/>
    <x v="4"/>
    <m/>
    <s v="B1"/>
    <s v="Armoire 2"/>
    <s v="Boite"/>
    <m/>
    <s v="Vers 1942"/>
    <n v="1940"/>
    <n v="1945"/>
    <m/>
    <x v="1"/>
    <m/>
    <s v="BURNAND Denis"/>
    <s v="v_x000a_v_x000a_v_x000a_v_x000a_v_x000a_v"/>
    <x v="14"/>
  </r>
  <r>
    <s v="2012-0064"/>
    <m/>
    <s v="MB 2012-64"/>
    <x v="1"/>
    <s v="MB 2012-64 – Trois photos d’environ 12 sur 17 cm montrant Edouard Fauconnet debout dans sa loquette vers 1942 devant Concise (photo Denis Burnand)"/>
    <x v="4"/>
    <m/>
    <s v="B1"/>
    <s v="Armoire 2"/>
    <s v="Boite"/>
    <m/>
    <s v="Vers 1942"/>
    <n v="1940"/>
    <n v="1945"/>
    <m/>
    <x v="1"/>
    <m/>
    <s v="BURNAND Denis"/>
    <s v="v_x000a_v_x000a_v_x000a_v_x000a_v_x000a_v"/>
    <x v="14"/>
  </r>
  <r>
    <s v="2012-0065"/>
    <m/>
    <s v="MB 2012-65"/>
    <x v="1"/>
    <s v="MB 2012-65 – Deux photos d’environ 12x17 cm montrant Edouard Fauconnet debout dans sa loquette, de face, vers 1942 à Concise (photo Denis Burnand)."/>
    <x v="4"/>
    <m/>
    <s v="B1"/>
    <s v="Armoire 2"/>
    <s v="Boite"/>
    <s v="Concise"/>
    <s v="Vers 1942"/>
    <n v="1940"/>
    <n v="1945"/>
    <m/>
    <x v="1"/>
    <m/>
    <s v="BURNAND Denis"/>
    <s v="v_x000a_v_x000a_v_x000a_v_x000a_v_x000a_v"/>
    <x v="14"/>
  </r>
  <r>
    <s v="2012-0066"/>
    <m/>
    <s v="MB 2012-66"/>
    <x v="1"/>
    <s v="MB 2012-66 – Petite photo montrant Edouard Fauconnet, de Concise (mort en 1971), attachant son tablier, sur sa loquette (photo Denis Burnand)."/>
    <x v="4"/>
    <m/>
    <s v="B1"/>
    <s v="Armoire 2"/>
    <s v="Boite"/>
    <s v="Concise"/>
    <m/>
    <m/>
    <n v="1971"/>
    <m/>
    <x v="1"/>
    <m/>
    <s v="BURNAND Denis"/>
    <s v="v_x000a_v_x000a_v_x000a_v_x000a_v_x000a_v"/>
    <x v="14"/>
  </r>
  <r>
    <s v="2012-0067"/>
    <m/>
    <s v="MB 2012-67"/>
    <x v="1"/>
    <s v="MB 2012-67 – Même scène que MB 2012-66 mais un peu plus grande, plus foncée et inversée."/>
    <x v="4"/>
    <m/>
    <s v="B1"/>
    <s v="Armoire 2"/>
    <s v="Boite"/>
    <s v="Concise"/>
    <m/>
    <m/>
    <m/>
    <m/>
    <x v="1"/>
    <m/>
    <s v="BURNAND Denis"/>
    <s v="v_x000a_v_x000a_v_x000a_v_x000a_v_x000a_v"/>
    <x v="14"/>
  </r>
  <r>
    <s v="2012-0068"/>
    <m/>
    <s v="MB 2012-68"/>
    <x v="1"/>
    <s v="MB 2012-68 – ??? Fauconnet sur sa loquette, jetant à l’eau un berfou (photo Denis Burnand)."/>
    <x v="4"/>
    <m/>
    <s v="B1"/>
    <s v="Armoire 2"/>
    <s v="Boite"/>
    <s v="Concise"/>
    <m/>
    <m/>
    <m/>
    <m/>
    <x v="1"/>
    <m/>
    <s v="BURNAND Denis"/>
    <s v="v_x000a_v_x000a_v_x000a_v_x000a_v_x000a_v"/>
    <x v="14"/>
  </r>
  <r>
    <s v="2012-0069"/>
    <m/>
    <s v="MB 2012-69"/>
    <x v="1"/>
    <s v="MB 2012-69 – ??? Fauconnet attachant un berfou dans sa loquette, vers 1942 devant Concise, avant de le mettre à l’eau (photo Denis Burnand). Deux exemplaires."/>
    <x v="4"/>
    <m/>
    <s v="B1"/>
    <s v="Armoire 2"/>
    <s v="Boite"/>
    <s v="Concise"/>
    <s v="Vers 1942"/>
    <n v="1940"/>
    <n v="1945"/>
    <m/>
    <x v="1"/>
    <m/>
    <s v="BURNAND Denis"/>
    <s v="v_x000a_v_x000a_v_x000a_v_x000a_v_x000a_v"/>
    <x v="14"/>
  </r>
  <r>
    <s v="2012-0070"/>
    <m/>
    <s v="MB 2012-70"/>
    <x v="1"/>
    <s v="MB 2012-70 – La Poissine d’Onnens en 1995 (photo noir-blanc de Bernard Vauthier)."/>
    <x v="4"/>
    <m/>
    <s v="B1"/>
    <s v="Armoire 2"/>
    <s v="Boite"/>
    <s v="Onnens"/>
    <n v="1995"/>
    <n v="1995"/>
    <n v="1995"/>
    <m/>
    <x v="1"/>
    <m/>
    <s v="VAUTHIER Bernard"/>
    <s v="v_x000a_v_x000a_v_x000a_v_x000a_v_x000a_v"/>
    <x v="14"/>
  </r>
  <r>
    <s v="2012-0071"/>
    <m/>
    <s v="MB 2012-71"/>
    <x v="1"/>
    <s v="MB 2012-71 – Port des Fauconnet à Concise montrant un canot et une loquette vers 1942 (photo Denis Burnand). Deux exemplaires."/>
    <x v="3"/>
    <m/>
    <s v="Non local."/>
    <s v="Armoire 2"/>
    <s v="Boite"/>
    <s v="Concise"/>
    <n v="1942"/>
    <n v="1942"/>
    <n v="1942"/>
    <m/>
    <x v="1"/>
    <m/>
    <s v="BURNAND Denis"/>
    <s v="v_x000a_v_x000a_v_x000a_v_x000a_v_x000a_v"/>
    <x v="14"/>
  </r>
  <r>
    <s v="2012-0072"/>
    <m/>
    <s v="MB 2012-72"/>
    <x v="1"/>
    <s v="MB 2012-72 – Photo noir-blanc d’une petite barge échouée et d’une baraque de pêche sur un rivage arboré (négatif en possession de Denis Burnand)."/>
    <x v="4"/>
    <m/>
    <s v="B1"/>
    <s v="Armoire 2"/>
    <s v="Boite"/>
    <m/>
    <m/>
    <m/>
    <m/>
    <m/>
    <x v="1"/>
    <m/>
    <m/>
    <s v="v_x000a_v_x000a_v_x000a_v_x000a_v_x000a_v"/>
    <x v="14"/>
  </r>
  <r>
    <s v="2012-0073"/>
    <m/>
    <s v="MB 2012-73"/>
    <x v="1"/>
    <s v="MB 2012-73 – Rive du lac et pêcherie derrière des arbres dénudés (photo n.-bl. Denis Burnand)."/>
    <x v="4"/>
    <m/>
    <s v="B1"/>
    <s v="Armoire 2"/>
    <s v="Boite"/>
    <m/>
    <m/>
    <m/>
    <m/>
    <m/>
    <x v="1"/>
    <m/>
    <s v="BURNAND Denis"/>
    <s v="v_x000a_v_x000a_v_x000a_v_x000a_v_x000a_v"/>
    <x v="14"/>
  </r>
  <r>
    <s v="2012-0074"/>
    <m/>
    <s v="MB 2012-74"/>
    <x v="1"/>
    <s v="MB 2012-74 – Voile triangulaire étendue au sol garnie de bignets en écorce, d’un polet de lève et d’un grappin (photo Denis Burnand)."/>
    <x v="4"/>
    <m/>
    <s v="B1"/>
    <s v="Armoire 2"/>
    <s v="Boite"/>
    <m/>
    <m/>
    <m/>
    <m/>
    <m/>
    <x v="1"/>
    <m/>
    <s v="BURNAND Denis"/>
    <s v="v_x000a_v_x000a_v_x000a_v_x000a_v_x000a_v"/>
    <x v="14"/>
  </r>
  <r>
    <s v="2012-0075"/>
    <m/>
    <s v="MB 2012-75"/>
    <x v="1"/>
    <s v="MB 2012-75 – Caisse garnie de poissons dont des perches et une lotte (photo Denis Burnand)."/>
    <x v="4"/>
    <m/>
    <s v="B1"/>
    <s v="Armoire 2"/>
    <s v="Boite"/>
    <m/>
    <m/>
    <m/>
    <m/>
    <m/>
    <x v="1"/>
    <m/>
    <s v="BURNAND Denis"/>
    <s v="v_x000a_v_x000a_v_x000a_v_x000a_v_x000a_v"/>
    <x v="14"/>
  </r>
  <r>
    <s v="2012-0076"/>
    <m/>
    <s v="MB 2012-76"/>
    <x v="1"/>
    <s v="MB 2012-76 – Port des Fauconnet à Concise avec trois berfous suspendus au premier plan (photo Denis Burnand)."/>
    <x v="4"/>
    <m/>
    <s v="B1"/>
    <s v="Armoire 2"/>
    <s v="Boite"/>
    <s v="Concise"/>
    <m/>
    <m/>
    <m/>
    <m/>
    <x v="1"/>
    <m/>
    <s v="BURNAND Denis"/>
    <s v="v_x000a_v_x000a_v_x000a_v_x000a_v_x000a_v"/>
    <x v="14"/>
  </r>
  <r>
    <s v="2012-0077"/>
    <m/>
    <s v="MB 2012-77"/>
    <x v="1"/>
    <s v="MB 2012-77 – Bateaux d’enfant dans un petit port en galets sur une plage (photo Denis Burnand)."/>
    <x v="4"/>
    <m/>
    <s v="B1"/>
    <s v="Armoire 2"/>
    <s v="Boite"/>
    <m/>
    <m/>
    <m/>
    <m/>
    <m/>
    <x v="1"/>
    <m/>
    <s v="BURNAND Denis"/>
    <s v="v_x000a_v_x000a_v_x000a_v_x000a_v_x000a_v"/>
    <x v="14"/>
  </r>
  <r>
    <s v="2012-0078"/>
    <m/>
    <s v="MB 2012-78"/>
    <x v="1"/>
    <s v="MB 2012-78 – Bateau à voile à l’ouverture d’un port, et au point d’aboutissement d’un ponton de planches (photo Denis Burnand)."/>
    <x v="4"/>
    <m/>
    <s v="B1"/>
    <s v="Armoire 2"/>
    <s v="Boite"/>
    <m/>
    <m/>
    <m/>
    <m/>
    <m/>
    <x v="1"/>
    <m/>
    <s v="BURNAND Denis"/>
    <s v="v_x000a_v_x000a_v_x000a_v_x000a_v_x000a_v"/>
    <x v="14"/>
  </r>
  <r>
    <s v="2012-0079"/>
    <m/>
    <s v="MB 2012-79"/>
    <x v="1"/>
    <s v="MB 2012-79 – Deux hommes maniant une scie passe-partout à deux poignées au bord du lac (photo Denis Burnand)."/>
    <x v="4"/>
    <m/>
    <s v="B1"/>
    <s v="Armoire 2"/>
    <s v="Boite"/>
    <m/>
    <m/>
    <m/>
    <m/>
    <m/>
    <x v="1"/>
    <m/>
    <s v="BURNAND Denis"/>
    <s v="v_x000a_v_x000a_v_x000a_v_x000a_v_x000a_v"/>
    <x v="14"/>
  </r>
  <r>
    <s v="2012-0080"/>
    <m/>
    <s v="MB 2012-80"/>
    <x v="1"/>
    <s v="MB 2012-80 – Bateau à fond plat à demi échoué sur la grève (photo Denis Burnand)."/>
    <x v="4"/>
    <m/>
    <s v="B1"/>
    <s v="Armoire 2"/>
    <s v="Boite"/>
    <m/>
    <m/>
    <m/>
    <m/>
    <m/>
    <x v="1"/>
    <m/>
    <s v="BURNAND Denis"/>
    <s v="v_x000a_v_x000a_v_x000a_v_x000a_v_x000a_v"/>
    <x v="14"/>
  </r>
  <r>
    <s v="2012-0081"/>
    <m/>
    <s v="MB 2012-81"/>
    <x v="1"/>
    <s v="MB 2012-81 – Roger Arm à droite (décédé en 1986) et son fils Henri à gauche avec cinq grosses truites, apparemment, sur fond de canot de pêche traversé par des bois garnis d’étoles (coll. Roger Arm)."/>
    <x v="4"/>
    <m/>
    <s v="B1"/>
    <s v="Armoire 2"/>
    <s v="Boite"/>
    <m/>
    <m/>
    <m/>
    <n v="1986"/>
    <m/>
    <x v="1"/>
    <m/>
    <s v="ARM Roger"/>
    <s v="v_x000a_v_x000a_v_x000a_v_x000a_v_x000a_v"/>
    <x v="14"/>
  </r>
  <r>
    <s v="2012-0082"/>
    <m/>
    <s v="MB 2012-82"/>
    <x v="1"/>
    <s v="MB 2012-82 – Adolphe et Louise Arm et leurs huit fils en 1932 à Sauges."/>
    <x v="4"/>
    <m/>
    <s v="B1"/>
    <s v="Armoire 2"/>
    <s v="Boite"/>
    <s v="Sauges"/>
    <n v="1932"/>
    <n v="1932"/>
    <n v="1932"/>
    <m/>
    <x v="1"/>
    <m/>
    <m/>
    <s v="v_x000a_v_x000a_v_x000a_v_x000a_v_x000a_v"/>
    <x v="14"/>
  </r>
  <r>
    <s v="2012-0083"/>
    <m/>
    <s v="MB 2012-83"/>
    <x v="1"/>
    <s v="MB 2012-83 – Jean-Pierre Zbinden, d’Yvonand, pose la vêtre d’un grand-filet."/>
    <x v="4"/>
    <m/>
    <s v="B1"/>
    <s v="Armoire 2"/>
    <s v="Boite"/>
    <s v="Yvonand"/>
    <m/>
    <m/>
    <m/>
    <m/>
    <x v="1"/>
    <m/>
    <m/>
    <s v="v_x000a_v_x000a_v_x000a_v_x000a_v_x000a_v"/>
    <x v="14"/>
  </r>
  <r>
    <s v="2012-0084"/>
    <m/>
    <s v="MB 2012-84"/>
    <x v="1"/>
    <s v="MB 2012-84 – Jules Maître relevant une nasse contenant des perches vers 1965 à Estavayer (coll. Guy Maître). Du frai demeure accroché au treillis."/>
    <x v="4"/>
    <m/>
    <s v="B1"/>
    <s v="Armoire 2"/>
    <s v="Boite"/>
    <s v="Estavayer"/>
    <s v="vers 1965"/>
    <n v="1960"/>
    <n v="1969"/>
    <m/>
    <x v="1"/>
    <m/>
    <s v="MAITRE Guy"/>
    <s v="v_x000a_v_x000a_v_x000a_v_x000a_v_x000a_v"/>
    <x v="14"/>
  </r>
  <r>
    <s v="2012-0085"/>
    <m/>
    <s v="MB 2012-85"/>
    <x v="1"/>
    <s v="MB 2012-85 – Laitier et son attelage devant le restaurant du Concert affichant de la friture de bondelle au début du XXe siècle à Neuchâtel (même photo que MB 2013-33). – Collection André Pittet. – Deux exemplaires."/>
    <x v="4"/>
    <m/>
    <s v="B1"/>
    <s v="Armoire 2"/>
    <s v="Boite"/>
    <s v="Neuchâtel"/>
    <s v="début du XXe siècle"/>
    <n v="1091"/>
    <n v="1950"/>
    <m/>
    <x v="1"/>
    <m/>
    <s v="PITTET André"/>
    <s v="v_x000a_v_x000a_v_x000a_v_x000a_v_x000a_v"/>
    <x v="14"/>
  </r>
  <r>
    <s v="2012-0086"/>
    <m/>
    <s v="MB 2012-86"/>
    <x v="1"/>
    <s v="MB 2012-86 – Jules Maître et Eugène Baudois s'apprêtent à pêcher au grand-filet de nylon vers 1965 à Estavayer (coll. Guy Maître)."/>
    <x v="3"/>
    <m/>
    <s v="Non local."/>
    <m/>
    <m/>
    <s v="Estavayer"/>
    <s v="vers 1965"/>
    <n v="1963"/>
    <n v="1967"/>
    <m/>
    <x v="1"/>
    <m/>
    <s v="MAITRE Guy"/>
    <s v="v_x000a_v_x000a_v_x000a_v_x000a_v_x000a_v"/>
    <x v="14"/>
  </r>
  <r>
    <s v="2012-0087"/>
    <m/>
    <s v="MB 2012-87"/>
    <x v="1"/>
    <s v="MB 2012-87 – Bénédiction des bateaux et filets le 10 août 1956 au port d’Estavayer : famille de pêcheur (coll. Guy Maître)."/>
    <x v="4"/>
    <m/>
    <s v="B1"/>
    <s v="Armoire 2"/>
    <s v="Boite"/>
    <s v="Estavayer"/>
    <n v="1956"/>
    <n v="1956"/>
    <n v="1956"/>
    <m/>
    <x v="1"/>
    <m/>
    <s v="MAITRE Guy"/>
    <s v="v_x000a_v_x000a_v_x000a_v_x000a_v_x000a_v"/>
    <x v="14"/>
  </r>
  <r>
    <s v="2012-0088"/>
    <m/>
    <s v="MB 2012-88"/>
    <x v="1"/>
    <s v="MB 2012-88 – Bénédiction des bateaux et filets le 10 août 1956 au port d’Estavayer : flottille de canots (coll. Guy Maître)."/>
    <x v="4"/>
    <m/>
    <s v="B1"/>
    <s v="Armoire 2"/>
    <s v="Boite"/>
    <s v="Estavayer"/>
    <n v="1956"/>
    <n v="1956"/>
    <n v="1956"/>
    <m/>
    <x v="1"/>
    <m/>
    <s v="MAITRE Guy"/>
    <s v="v_x000a_v_x000a_v_x000a_v_x000a_v_x000a_v"/>
    <x v="14"/>
  </r>
  <r>
    <s v="2012-0089"/>
    <m/>
    <s v="MB 2012-89"/>
    <x v="1"/>
    <s v="MB 2012-89 – Renaissance de la Confrérie des pêcheurs en 1956, en présence des autorités religieuses, d’une marraine et d’un député (coll. Guy Maître)."/>
    <x v="4"/>
    <m/>
    <s v="B1"/>
    <s v="Armoire 2"/>
    <s v="Boite"/>
    <m/>
    <n v="1956"/>
    <n v="1956"/>
    <n v="1956"/>
    <m/>
    <x v="1"/>
    <m/>
    <s v="MAITRE Guy"/>
    <s v="v_x000a_v_x000a_v_x000a_v_x000a_v_x000a_v"/>
    <x v="14"/>
  </r>
  <r>
    <s v="2012-0090"/>
    <m/>
    <s v="MB 2012-90"/>
    <x v="1"/>
    <s v="MB 2012-90 – Chargement du grand-filet en 1928 à Estavayer (coll. Francis de Vevey). Au loin se profilent le bâtiment des bains, la maison du pêcheur Eugène Baudois (actuel hôtel du Lac) et la pisciculture."/>
    <x v="3"/>
    <m/>
    <s v="Non local."/>
    <m/>
    <m/>
    <s v="Estavayer"/>
    <n v="1928"/>
    <n v="1928"/>
    <n v="1928"/>
    <m/>
    <x v="1"/>
    <m/>
    <s v="coll. Francis de Vevey"/>
    <s v="v_x000a_v_x000a_v_x000a_v_x000a_v_x000a_v"/>
    <x v="14"/>
  </r>
  <r>
    <s v="2012-0091"/>
    <m/>
    <s v="MB 2012-91"/>
    <x v="1"/>
    <s v="MB 2012-91 – Pêche à la ligne en octobre 1898 à Auvernier (AEN, fonds Anna Bonnet)."/>
    <x v="4"/>
    <m/>
    <s v="B1"/>
    <s v="Armoire 2"/>
    <s v="Boite"/>
    <s v="Auvernier"/>
    <n v="1898"/>
    <n v="1898"/>
    <n v="1898"/>
    <m/>
    <x v="1"/>
    <m/>
    <s v="BONNET Anna"/>
    <s v="v_x000a_v_x000a_v_x000a_v_x000a_v_x000a_v"/>
    <x v="14"/>
  </r>
  <r>
    <s v="2012-0092"/>
    <m/>
    <s v="MB 2012-92"/>
    <x v="1"/>
    <s v="MB 2012-92 – Grande barque dont les hommes tchauquent en mai 1898 à Auvernier (AEN, fonds Anna Bonnet)."/>
    <x v="4"/>
    <m/>
    <s v="B1"/>
    <s v="Armoire 2"/>
    <s v="Boite"/>
    <s v="Auvernier"/>
    <n v="1898"/>
    <n v="1898"/>
    <n v="1898"/>
    <m/>
    <x v="1"/>
    <m/>
    <s v="BONNET Anna"/>
    <s v="v_x000a_v_x000a_v_x000a_v_x000a_v_x000a_v"/>
    <x v="14"/>
  </r>
  <r>
    <s v="2012-0093"/>
    <m/>
    <s v="MB 2012-93"/>
    <x v="1"/>
    <s v="MB 2012-93 – Arrangement des étoles sur des bois pour la pêche vers 1942 à Concise (photo Denis Burnand)."/>
    <x v="4"/>
    <m/>
    <s v="B1"/>
    <s v="Armoire 2"/>
    <s v="Boite"/>
    <s v="Concise"/>
    <s v="vers 1942"/>
    <n v="1940"/>
    <n v="1945"/>
    <m/>
    <x v="1"/>
    <m/>
    <s v="BURNAND Denis"/>
    <s v="v_x000a_v_x000a_v_x000a_v_x000a_v_x000a_v"/>
    <x v="14"/>
  </r>
  <r>
    <s v="2012-0094"/>
    <m/>
    <s v="MB 2012-94"/>
    <x v="1"/>
    <s v="MB 2012-94 – Canot prêt pour la pêche vers 1942 à Concise (photo Denis Burnand). Les étoles sont disposées en quinconce sur des bois en travers du bateau. Le pêcheur Fauconnet est assis à l’avant. – Deux photos."/>
    <x v="4"/>
    <m/>
    <s v="B1"/>
    <s v="Armoire 2"/>
    <s v="Boite"/>
    <s v="Concise"/>
    <s v="vers 1942"/>
    <n v="1940"/>
    <n v="1945"/>
    <m/>
    <x v="1"/>
    <m/>
    <s v="BURNAND Denis"/>
    <s v="v_x000a_v_x000a_v_x000a_v_x000a_v_x000a_v"/>
    <x v="14"/>
  </r>
  <r>
    <s v="2012-0095"/>
    <m/>
    <s v="MB 2012-95"/>
    <x v="1"/>
    <s v="MB 2012-95 – Baraques amont d’Alphonse Henry à Bevaix (petite photo noir-blanc de Bernard Vauthier)."/>
    <x v="4"/>
    <m/>
    <s v="B1"/>
    <s v="Armoire 2"/>
    <s v="Boite"/>
    <s v="Ecomusée"/>
    <m/>
    <m/>
    <m/>
    <m/>
    <x v="1"/>
    <m/>
    <s v="VAUTHIER Bernard"/>
    <s v="v_x000a_v_x000a_v_x000a_v_x000a_v_x000a_v"/>
    <x v="14"/>
  </r>
  <r>
    <s v="2012-0096"/>
    <m/>
    <s v="MB 2012-96"/>
    <x v="1"/>
    <s v="MB 2012-96 – Edouard Fauconnet scie pour les brûler, avant qu'ils ne durcissent en se desséchant, des pilotis lacustres déchaussés par les vagues (photo Denis Burnand). – Deux exemplaires."/>
    <x v="4"/>
    <m/>
    <s v="B1"/>
    <s v="Armoire 2"/>
    <s v="Boite"/>
    <s v="Lac de Neuchâtel"/>
    <m/>
    <m/>
    <m/>
    <m/>
    <x v="1"/>
    <m/>
    <s v="BURNAND Denis"/>
    <s v="v_x000a_v_x000a_v_x000a_v_x000a_v_x000a_v"/>
    <x v="14"/>
  </r>
  <r>
    <s v="2012-0097"/>
    <m/>
    <s v="MB 2012-97"/>
    <x v="1"/>
    <s v="MB 2012-97 – Grosses perches soit boillas au fond d’un bateau (photo Denis Burnand)."/>
    <x v="4"/>
    <m/>
    <s v="B1"/>
    <s v="Armoire 2"/>
    <s v="Boite"/>
    <m/>
    <m/>
    <m/>
    <m/>
    <m/>
    <x v="1"/>
    <m/>
    <s v="BURNAND Denis"/>
    <s v="v_x000a_v_x000a_v_x000a_v_x000a_v_x000a_v"/>
    <x v="14"/>
  </r>
  <r>
    <s v="2012-0098"/>
    <m/>
    <s v="MB 2012-98"/>
    <x v="1"/>
    <s v="MB 2012-98 – Restaurant d’Yverdon affichant des filets de perche (photo Bernard Vauthier)."/>
    <x v="4"/>
    <m/>
    <s v="B1"/>
    <s v="Armoire 2"/>
    <s v="Boite"/>
    <s v="Yverdon"/>
    <m/>
    <m/>
    <m/>
    <m/>
    <x v="1"/>
    <m/>
    <s v="VAUTHIER Bernard"/>
    <s v="v_x000a_v_x000a_v_x000a_v_x000a_v_x000a_v"/>
    <x v="14"/>
  </r>
  <r>
    <s v="2012-0105"/>
    <m/>
    <s v="MB 2012-105"/>
    <x v="1"/>
    <s v="MB 2012-105 – Photo 15x10 cm montrant les râtelets et le chantier du nouveau pont sur l’Arnon, vers 1909 à la Poissine. – Collection Jean Ray."/>
    <x v="4"/>
    <m/>
    <s v="B1"/>
    <s v="Armoire 2"/>
    <s v="Boite"/>
    <s v="La Poissine"/>
    <s v="vers 1909"/>
    <n v="1905"/>
    <n v="1915"/>
    <m/>
    <x v="1"/>
    <m/>
    <s v="RAY Jean"/>
    <s v="v_x000a_v_x000a_v_x000a_v_x000a_v_x000a_v"/>
    <x v="14"/>
  </r>
  <r>
    <s v="2012-0142"/>
    <m/>
    <s v="MB 2012-142"/>
    <x v="130"/>
    <s v="MB 2012-142 – Fil dormant datant d’environ 1930 à la Tuilière de Bevaix (Edmond Henry), rangé dans une ancienne caisse à savon, garnie intérieurement, à 2-3 cm du bord, d’un liteau de liège dans lequel sont piqués 319 hameçons. – Don de René Berton."/>
    <x v="2"/>
    <s v="Nord"/>
    <s v="B4"/>
    <m/>
    <s v="Caisse bois"/>
    <s v="la Tuilière de Bevaix"/>
    <s v="d’environ 1930"/>
    <n v="1925"/>
    <n v="1935"/>
    <m/>
    <x v="7"/>
    <m/>
    <s v="BERTON René"/>
    <s v="v_x000a_v_x000a_v_x000a_v_x000a_v_x000a_v"/>
    <x v="14"/>
  </r>
  <r>
    <s v="2013-0025"/>
    <m/>
    <s v="MB 2013-25"/>
    <x v="1"/>
    <s v="MB 2013-25 – Photo d’une galère* prête au départ en mai 1898 à Auvernier. Un martin-pêcheur est posé sur l’éponde*. – Jean-Jacques Perrochet, Auvernier : collection Bonnet, boîte n°9 (actuellement AEN)."/>
    <x v="4"/>
    <m/>
    <s v="B1"/>
    <s v="Armoire 2"/>
    <s v="Carton"/>
    <s v="Auvernier"/>
    <n v="1898"/>
    <n v="1898"/>
    <n v="1898"/>
    <m/>
    <x v="1"/>
    <m/>
    <s v="PERROCHET Jean-Jacques"/>
    <s v="v_x000a_v_x000a_v_x000a_v_x000a_v_x000a_v"/>
    <x v="15"/>
  </r>
  <r>
    <s v="2013-0026"/>
    <m/>
    <s v="MB 2013-26"/>
    <x v="1"/>
    <s v="MB 2013-26 – Photo d’une galère* avec voile au tiers vers 1900 à Auvernier. – Jean-Jacques Perrochet, Auvernier : collection Bonnet, hors boîte (actuellement AEN)."/>
    <x v="4"/>
    <m/>
    <s v="B1"/>
    <s v="Armoire 2"/>
    <s v="Carton"/>
    <s v="Auvernier"/>
    <s v="vers 1900"/>
    <n v="1895"/>
    <n v="1905"/>
    <m/>
    <x v="1"/>
    <m/>
    <s v="PERROCHET Jean-Jacques"/>
    <s v="v_x000a_v_x000a_v_x000a_v_x000a_v_x000a_v"/>
    <x v="15"/>
  </r>
  <r>
    <s v="2013-0027"/>
    <m/>
    <s v="MB 2013-27"/>
    <x v="1"/>
    <s v="MB 2013-27 – Photo de gamins pêchant en octobre 1898 à Auvernier. – Jean-Jacques Perrochet, Auvernier : collection Bonnet, boîte n°10 (actuellement AEN)."/>
    <x v="4"/>
    <m/>
    <s v="B1"/>
    <s v="Armoire 2"/>
    <s v="Carton"/>
    <s v="Auvernier"/>
    <n v="1898"/>
    <n v="1898"/>
    <n v="1898"/>
    <m/>
    <x v="1"/>
    <m/>
    <s v="PERROCHET Jean-Jacques"/>
    <s v="v_x000a_v_x000a_v_x000a_v_x000a_v_x000a_v"/>
    <x v="15"/>
  </r>
  <r>
    <s v="2013-0028"/>
    <m/>
    <s v="MB 2013-28"/>
    <x v="1"/>
    <s v="MB 2013-28 – Photo de grands-filets à l’étendage à fin mai 1900 à Auvernier (même photo que MB 2012-60). – Jean-Jacques Perrochet, Auvernier : collection Bonnet, boîte n° 39 (actuellement AEN)."/>
    <x v="4"/>
    <m/>
    <s v="B1"/>
    <s v="Armoire 2"/>
    <s v="Carton"/>
    <s v="Auvernier"/>
    <n v="1900"/>
    <n v="1900"/>
    <n v="1900"/>
    <m/>
    <x v="1"/>
    <m/>
    <s v="PERROCHET Jean-Jacques"/>
    <s v="v_x000a_v_x000a_v_x000a_v_x000a_v_x000a_v"/>
    <x v="15"/>
  </r>
  <r>
    <s v="2013-0029"/>
    <m/>
    <s v="MB 2013-29"/>
    <x v="1"/>
    <s v="MB 2013-29 – Retour des pêcheurs au grand-filet un soir de mai 1899 aux Fontenettes à Auvernier (agrandissement de 2012-59). – Jean-Jacques Perrochet, Auvernier : collection Bonnet, boîte n°29 (actuellement AEN)."/>
    <x v="4"/>
    <m/>
    <s v="B1"/>
    <s v="Armoire 2"/>
    <s v="Carton"/>
    <s v="Auvernier"/>
    <n v="1899"/>
    <n v="1899"/>
    <n v="1899"/>
    <m/>
    <x v="1"/>
    <m/>
    <s v="PERROCHET Jean-Jacques"/>
    <s v="v_x000a_v_x000a_v_x000a_v_x000a_v_x000a_v"/>
    <x v="15"/>
  </r>
  <r>
    <s v="2013-0030"/>
    <m/>
    <s v="MB 2013-30"/>
    <x v="1"/>
    <s v="MB 2013-30 – Grande barque avec les hommes qui tchauquent* en mai 1898 à Auvernier. – Jean-Jacques Perrochet, Auvernier : collection Bonnet, boîte n°9 (actuellement AEN)."/>
    <x v="4"/>
    <m/>
    <s v="B1"/>
    <s v="Armoire 2"/>
    <s v="Carton"/>
    <s v="Auvernier"/>
    <n v="1989"/>
    <n v="1989"/>
    <n v="1989"/>
    <m/>
    <x v="1"/>
    <m/>
    <s v="PERROCHET Jean-Jacques"/>
    <s v="v_x000a_v_x000a_v_x000a_v_x000a_v_x000a_v"/>
    <x v="15"/>
  </r>
  <r>
    <s v="2013-0031"/>
    <m/>
    <s v="MB 2013-31"/>
    <x v="1"/>
    <s v="MB 2013-31 – Photo de sacs de grands-filets à l’étendage à fin mai 1900 à Auvernier, au passage du Régional. – Jean-Jacques Perrochet, Auvernier : collection Bonnet, boîte n°39 (actuellement AEN)."/>
    <x v="4"/>
    <m/>
    <s v="B1"/>
    <s v="Armoire 2"/>
    <s v="Carton"/>
    <s v="Auvernier"/>
    <n v="1900"/>
    <n v="1900"/>
    <n v="1900"/>
    <m/>
    <x v="1"/>
    <m/>
    <s v="PERROCHET Jean-Jacques"/>
    <s v="v_x000a_v_x000a_v_x000a_v_x000a_v_x000a_v"/>
    <x v="15"/>
  </r>
  <r>
    <s v="2013-0032"/>
    <m/>
    <s v="MB 2013-32"/>
    <x v="1"/>
    <s v="MB 2013-32 – Photo des sommelières de l’hôtel d’Auvernier nettoyant des bondelles à la fontaine le 5 juillet 1901. – Jean-Jacques Perrochet, Auvernier : collection Bonnet, boîte n°50 (actuellement AEN)."/>
    <x v="4"/>
    <m/>
    <s v="B1"/>
    <s v="Armoire 2"/>
    <s v="Carton"/>
    <s v="Auvernier"/>
    <n v="1901"/>
    <n v="1901"/>
    <n v="1901"/>
    <m/>
    <x v="1"/>
    <m/>
    <s v="PERROCHET Jean-Jacques"/>
    <s v="v_x000a_v_x000a_v_x000a_v_x000a_v_x000a_v"/>
    <x v="15"/>
  </r>
  <r>
    <s v="2013-0033"/>
    <m/>
    <s v="MB 2013-33"/>
    <x v="1"/>
    <s v="MB 2013-33 – Photo du restaurant du Concert annonçant de la friture de bondelle au début du XXe siècle à Neuchâtel (même photo que MB 2012-85). – Collection André Pittet, Neuchâtel-Serrières."/>
    <x v="4"/>
    <m/>
    <s v="B1"/>
    <s v="Armoire 2"/>
    <s v="Carton"/>
    <s v="Auvernier"/>
    <s v="début du XXe siècle"/>
    <n v="1901"/>
    <n v="1950"/>
    <m/>
    <x v="1"/>
    <m/>
    <s v="PERROCHET Jean-Jacques"/>
    <s v="v_x000a_v_x000a_v_x000a_v_x000a_v_x000a_v"/>
    <x v="15"/>
  </r>
  <r>
    <s v="2013-0034"/>
    <m/>
    <s v="MB 2013-34"/>
    <x v="131"/>
    <s v="MB 2013-34 – Carte piscicole par Savoie-Petitpierre, 1904 (réduction)."/>
    <x v="6"/>
    <n v="508"/>
    <s v="B5"/>
    <m/>
    <s v="Porte-documents"/>
    <m/>
    <n v="1904"/>
    <n v="1904"/>
    <n v="1904"/>
    <m/>
    <x v="1"/>
    <s v="Savoie-Petitpierre"/>
    <m/>
    <s v="v_x000a_v_x000a_v_x000a_v_x000a_v_x000a_v"/>
    <x v="15"/>
  </r>
  <r>
    <s v="2013-0035"/>
    <m/>
    <s v="MB 2013-35"/>
    <x v="132"/>
    <s v="MB 2013-35 – Schéma de fil flottant ou de lève, par André Jeanneret."/>
    <x v="4"/>
    <m/>
    <s v="B1"/>
    <s v="Plafond ouest"/>
    <s v="Portedocument"/>
    <m/>
    <m/>
    <m/>
    <m/>
    <m/>
    <x v="1"/>
    <m/>
    <s v="JEANNERET André"/>
    <s v="v_x000a_v_x000a_v_x000a_v_x000a_v_x000a_v"/>
    <x v="15"/>
  </r>
  <r>
    <s v="2013-0036"/>
    <m/>
    <s v="MB 2013-36"/>
    <x v="132"/>
    <s v="MB 2013-36 – Schéma de filets de fond tendus en « en jambes », par André Jeanneret."/>
    <x v="4"/>
    <m/>
    <s v="B1"/>
    <s v="Plafond ouest"/>
    <s v="Porte-documents"/>
    <m/>
    <m/>
    <m/>
    <m/>
    <m/>
    <x v="1"/>
    <m/>
    <s v="JEANNERET André"/>
    <s v="v_x000a_v_x000a_v_x000a_v_x000a_v_x000a_v"/>
    <x v="15"/>
  </r>
  <r>
    <s v="2013-0037"/>
    <m/>
    <s v="MB 2013-37"/>
    <x v="132"/>
    <s v="MB 2013-37 – Schéma de filet de fond, par André Jeanneret."/>
    <x v="4"/>
    <m/>
    <s v="B1"/>
    <s v="Plafond"/>
    <s v="Porte-documents"/>
    <m/>
    <m/>
    <m/>
    <m/>
    <m/>
    <x v="1"/>
    <m/>
    <s v="JEANNERET André"/>
    <s v="v_x000a_v_x000a_v_x000a_v_x000a_v_x000a_v"/>
    <x v="15"/>
  </r>
  <r>
    <s v="2013-0038"/>
    <m/>
    <s v="MB 2013-38"/>
    <x v="132"/>
    <s v="MB 2013-38 – Schémas de filets allégés, par André Jeanneret."/>
    <x v="4"/>
    <m/>
    <s v="B1"/>
    <s v="Plafond ouest"/>
    <s v="Porte-documents"/>
    <m/>
    <m/>
    <m/>
    <m/>
    <m/>
    <x v="1"/>
    <m/>
    <s v="JEANNERET André"/>
    <s v="v_x000a_v_x000a_v_x000a_v_x000a_v_x000a_v"/>
    <x v="15"/>
  </r>
  <r>
    <s v="2013-0039"/>
    <m/>
    <s v="MB 2013-39"/>
    <x v="132"/>
    <s v="MB 2013-39 – Schémas de filets de fond, par André Jeanneret."/>
    <x v="4"/>
    <m/>
    <s v="B1"/>
    <s v="Plafond"/>
    <s v="Porte-documents"/>
    <m/>
    <m/>
    <m/>
    <m/>
    <m/>
    <x v="1"/>
    <m/>
    <s v="JEANNERET André"/>
    <s v="v_x000a_v_x000a_v_x000a_v_x000a_v_x000a_v"/>
    <x v="15"/>
  </r>
  <r>
    <s v="2013-0040"/>
    <m/>
    <s v="MB 2013-40"/>
    <x v="132"/>
    <s v="MB 2013-40 – Schéma d’une goujonnière, par André Jeanneret."/>
    <x v="4"/>
    <m/>
    <s v="B1"/>
    <s v="Plafond ouest"/>
    <s v="Portedocument"/>
    <m/>
    <m/>
    <m/>
    <m/>
    <m/>
    <x v="1"/>
    <m/>
    <s v="JEANNERET André"/>
    <s v="v_x000a_v_x000a_v_x000a_v_x000a_v_x000a_v"/>
    <x v="15"/>
  </r>
  <r>
    <s v="2013-0041"/>
    <m/>
    <s v="MB 2013-41"/>
    <x v="132"/>
    <s v="MB 2013-41 – Schéma de senne ou grand-filet, par André Jeanneret"/>
    <x v="4"/>
    <m/>
    <s v="B1"/>
    <s v="Plafond"/>
    <s v="Porte-documents"/>
    <m/>
    <m/>
    <m/>
    <m/>
    <m/>
    <x v="1"/>
    <m/>
    <s v="JEANNERET André"/>
    <s v="v_x000a_v_x000a_v_x000a_v_x000a_v_x000a_v"/>
    <x v="15"/>
  </r>
  <r>
    <s v="2013-0042"/>
    <m/>
    <s v="MB 2013-42"/>
    <x v="132"/>
    <s v="MB 2013-42 – Schéma de tramail, par André Jeanneret."/>
    <x v="4"/>
    <m/>
    <s v="B1"/>
    <s v="Plafond ouest"/>
    <s v="Porte-documents"/>
    <m/>
    <m/>
    <m/>
    <m/>
    <m/>
    <x v="1"/>
    <m/>
    <s v="JEANNERET André"/>
    <s v="v_x000a_v_x000a_v_x000a_v_x000a_v_x000a_v"/>
    <x v="15"/>
  </r>
  <r>
    <s v="2013-0045"/>
    <m/>
    <s v="MB 2013-0045"/>
    <x v="81"/>
    <s v="MB 2013-0045 – Lot de plus d’une centaine de bignets en Sagex (polystyrène) mesurant 55x25x10 mm, passés en chapelets sur des ficelles. – Don de M. René Berton."/>
    <x v="2"/>
    <s v="Nord"/>
    <s v="B4"/>
    <m/>
    <m/>
    <m/>
    <m/>
    <m/>
    <m/>
    <m/>
    <x v="4"/>
    <m/>
    <s v="BERTON René"/>
    <s v="v_x000a_v_x000a_v_x000a_v_x000a_v_x000a_v"/>
    <x v="15"/>
  </r>
  <r>
    <s v="2013-0050"/>
    <m/>
    <s v="MB 2013-0050"/>
    <x v="54"/>
    <s v="MB 2013-0050 – Lot d’une petite trentaine de bignets en écorce longs de 5 à 6 cm. – Don de M. René Berton."/>
    <x v="2"/>
    <s v="Nord"/>
    <s v="B4"/>
    <m/>
    <m/>
    <m/>
    <m/>
    <m/>
    <m/>
    <m/>
    <x v="4"/>
    <m/>
    <s v="BERTON René"/>
    <s v="v_x000a_v_x000a_v_x000a_v_x000a_v_x000a_v"/>
    <x v="15"/>
  </r>
  <r>
    <s v="2013-0051"/>
    <m/>
    <s v="MB 2013-0051"/>
    <x v="54"/>
    <s v="MB 2013-0051 – Lot de sept petits bignets de 6 à 7 cm, en écorce, passés en chapelet sur une ficelle – Don de M. René Berton."/>
    <x v="2"/>
    <s v="Nord"/>
    <s v="B4"/>
    <m/>
    <m/>
    <m/>
    <m/>
    <m/>
    <m/>
    <m/>
    <x v="4"/>
    <m/>
    <s v="BERTON René"/>
    <s v="v_x000a_v_x000a_v_x000a_v_x000a_v_x000a_v"/>
    <x v="15"/>
  </r>
  <r>
    <s v="2013-0052"/>
    <m/>
    <s v="MB 2013-0052"/>
    <x v="54"/>
    <s v="MB 2013-0052 – Lot d’une septantaine de bignets de 6 à 7 cm, en écorce paraffinée. – Don de M. René Berton."/>
    <x v="2"/>
    <s v="Nord"/>
    <s v="B4"/>
    <m/>
    <m/>
    <m/>
    <m/>
    <m/>
    <m/>
    <m/>
    <x v="4"/>
    <m/>
    <s v="BERTON René"/>
    <s v="v_x000a_v_x000a_v_x000a_v_x000a_v_x000a_v"/>
    <x v="15"/>
  </r>
  <r>
    <s v="2013-0053"/>
    <m/>
    <s v="MB 2013-0053"/>
    <x v="54"/>
    <s v="MB 2013-0053 – Lot de septante à quatre-vingts bignets en écorce paraffinée, longs d’environ 8 cm. – Don de M. René Berton."/>
    <x v="2"/>
    <s v="Nord"/>
    <s v="B4"/>
    <m/>
    <m/>
    <m/>
    <m/>
    <m/>
    <m/>
    <m/>
    <x v="4"/>
    <m/>
    <s v="BERTON René"/>
    <s v="v_x000a_v_x000a_v_x000a_v_x000a_v_x000a_v"/>
    <x v="15"/>
  </r>
  <r>
    <s v="2013-0054"/>
    <m/>
    <s v="MB 2013-0054"/>
    <x v="54"/>
    <s v="MB 2013-0054 – Lot d’une centaine de bignets en écorce de 7 à 8 cm. – Don de M. René Berton."/>
    <x v="2"/>
    <s v="Nord"/>
    <s v="B4"/>
    <m/>
    <m/>
    <m/>
    <m/>
    <m/>
    <m/>
    <m/>
    <x v="4"/>
    <m/>
    <s v="BERTON René"/>
    <s v="v_x000a_v_x000a_v_x000a_v_x000a_v_x000a_v"/>
    <x v="15"/>
  </r>
  <r>
    <s v="2013-0055"/>
    <m/>
    <s v="MB 2013-0055"/>
    <x v="54"/>
    <s v="MB 2013-0055 – Lot d’une centaine de bignets en écorce, paraffinés, longs de 8 à 9 cm.– Don de M. René Berton."/>
    <x v="2"/>
    <s v="Nord"/>
    <s v="B4"/>
    <m/>
    <m/>
    <m/>
    <m/>
    <m/>
    <m/>
    <m/>
    <x v="4"/>
    <m/>
    <s v="BERTON René"/>
    <s v="v_x000a_v_x000a_v_x000a_v_x000a_v_x000a_v"/>
    <x v="15"/>
  </r>
  <r>
    <s v="2013-0056"/>
    <m/>
    <s v="MB 2013-0056"/>
    <x v="54"/>
    <s v="MB 2013-0056– Lot d’une petite centaine de bignets en écorce, longs de 8 à 9 cm. – Don de M. René Berton."/>
    <x v="2"/>
    <s v="Nord"/>
    <s v="B4"/>
    <m/>
    <m/>
    <m/>
    <m/>
    <m/>
    <m/>
    <m/>
    <x v="4"/>
    <m/>
    <s v="BERTON René"/>
    <s v="v_x000a_v_x000a_v_x000a_v_x000a_v_x000a_v"/>
    <x v="15"/>
  </r>
  <r>
    <s v="2013-0057"/>
    <m/>
    <s v="MB 2013-0057"/>
    <x v="54"/>
    <s v="MB 2013-0057 – Lot de septante à quatre-vingts bignets en écorce, longs de 9 à 10 cm. – Don de M. René Berton."/>
    <x v="2"/>
    <s v="Nord"/>
    <s v="B4"/>
    <m/>
    <m/>
    <m/>
    <m/>
    <m/>
    <m/>
    <m/>
    <x v="4"/>
    <m/>
    <s v="BERTON René"/>
    <s v="v_x000a_v_x000a_v_x000a_v_x000a_v_x000a_v"/>
    <x v="15"/>
  </r>
  <r>
    <s v="2013-0058"/>
    <m/>
    <s v="MB 2013-0058"/>
    <x v="54"/>
    <s v="MB 2013-0058 – Lot d’une quarantaine de bignets en écorce, longs de10 à 11 cm. – Don de M. René Berton."/>
    <x v="2"/>
    <s v="Nord"/>
    <s v="B4"/>
    <m/>
    <m/>
    <m/>
    <m/>
    <m/>
    <m/>
    <m/>
    <x v="4"/>
    <m/>
    <s v="BERTON René"/>
    <s v="v_x000a_v_x000a_v_x000a_v_x000a_v_x000a_v"/>
    <x v="15"/>
  </r>
  <r>
    <s v="2013-0059"/>
    <m/>
    <s v="MB 2013-0059"/>
    <x v="54"/>
    <s v="MB 2013-0059 – Lot d’une septantaine de bignets en écorce longs de 10 à 11 cm. – Don de M. René Berton."/>
    <x v="2"/>
    <s v="Nord"/>
    <s v="B4"/>
    <m/>
    <m/>
    <m/>
    <m/>
    <m/>
    <m/>
    <m/>
    <x v="4"/>
    <m/>
    <s v="BERTON René"/>
    <s v="v_x000a_v_x000a_v_x000a_v_x000a_v_x000a_v"/>
    <x v="15"/>
  </r>
  <r>
    <s v="2013-0060"/>
    <m/>
    <s v="MB 2013-0060"/>
    <x v="54"/>
    <s v="MB 2013-0060 – Lot d’une septantaine de bignets en écorce longs de 11 à 13 cm. – Don de M. René Berton."/>
    <x v="2"/>
    <s v="Nord"/>
    <s v="B4"/>
    <m/>
    <m/>
    <m/>
    <m/>
    <m/>
    <m/>
    <m/>
    <x v="4"/>
    <m/>
    <s v="BERTON René"/>
    <s v="v_x000a_v_x000a_v_x000a_v_x000a_v_x000a_v"/>
    <x v="15"/>
  </r>
  <r>
    <s v="2013-0061"/>
    <m/>
    <s v="MB 2013-61"/>
    <x v="133"/>
    <s v="MB 2013-61 – Canardière en aluminium des années 1930 n’ayant servi qu’une fois. Elle mesure 905 cm de longueur sur 120 cm de largeur et environ 50 cm de hauteur. Il s’agit d’un bateau plat en forme de loquette avec canon amovible et caisse de matériel. Il se mouvait à l’origine grâce à une hélice à main (manquante) puis avec un moteur (manquant aussi). René Berton qui l’avait achetée à Edmond Henry, de la Tuilière de Bevaix. Son canon aurait été fondu dans les ateliers Darne à Saint-Etienne. Le contenu des cartouches se composait de 75 g de poudre et de 225 g de plomb. – Don de de la famille de M. René Berton.   "/>
    <x v="9"/>
    <s v="Extérieur"/>
    <s v="Non local."/>
    <m/>
    <m/>
    <m/>
    <m/>
    <m/>
    <m/>
    <m/>
    <x v="8"/>
    <m/>
    <s v="BERTON René"/>
    <s v="v_x000a_v_x000a_v_x000a_v_x000a_v_x000a_v"/>
    <x v="15"/>
  </r>
  <r>
    <s v="2013-0062"/>
    <m/>
    <s v="MB 2013-62"/>
    <x v="134"/>
    <s v="MB 2013-62 – Filet synthétique en monofil de maille 38 mm, à corde de flotte et mèche plombée. Il date probablement de la fin des années 1990."/>
    <x v="2"/>
    <s v="Nord"/>
    <s v="B4"/>
    <m/>
    <s v="Caisse"/>
    <m/>
    <s v="probablement de la fin des années 1990"/>
    <n v="1990"/>
    <n v="1999"/>
    <m/>
    <x v="3"/>
    <m/>
    <m/>
    <s v="v_x000a_v_x000a_v_x000a_v_x000a_v_x000a_v"/>
    <x v="15"/>
  </r>
  <r>
    <s v="2013-0063"/>
    <m/>
    <s v="MB 2013-63"/>
    <x v="10"/>
    <s v="MB 2013-63 – Polet de fond à flotteur en liège et fanion de cuir probablement reçu vers 1990."/>
    <x v="0"/>
    <s v="Sud"/>
    <s v="B2"/>
    <s v="A 07h"/>
    <m/>
    <m/>
    <s v="probablement de la fin des années 1990"/>
    <n v="1990"/>
    <n v="1999"/>
    <m/>
    <x v="4"/>
    <m/>
    <m/>
    <s v="v_x000a_v_x000a_v_x000a_v_x000a_v_x000a_v"/>
    <x v="15"/>
  </r>
  <r>
    <s v="2013-0065"/>
    <m/>
    <s v="MB 2013-0065"/>
    <x v="135"/>
    <s v="MB 2013-0065 – Caisse d’outillage pour l’entretien du bateau et du canon de la canardière (MB 2013-0061)."/>
    <x v="9"/>
    <s v="Extérieur"/>
    <s v="B4"/>
    <n v="450"/>
    <m/>
    <m/>
    <m/>
    <m/>
    <m/>
    <m/>
    <x v="8"/>
    <m/>
    <m/>
    <s v="v_x000a_v_x000a_v_x000a_v_x000a_v_x000a_v"/>
    <x v="15"/>
  </r>
  <r>
    <s v="2013-0098"/>
    <m/>
    <s v="MB 2013-0098"/>
    <x v="136"/>
    <s v="MB 2013-0098 – Deux disquettes du film Il était une fois aux Charbonnières un pêcheur surnommé Dega [Edgar Rochat]. – Don du fils du protagoniste, M. Gérald Rochat."/>
    <x v="4"/>
    <m/>
    <s v="B1"/>
    <m/>
    <m/>
    <m/>
    <m/>
    <m/>
    <m/>
    <m/>
    <x v="1"/>
    <m/>
    <s v="ROCHAT Gérald"/>
    <s v="v_x000a_v_x000a_v_x000a_v_x000a_v_x000a_v"/>
    <x v="15"/>
  </r>
  <r>
    <s v="2013-0109"/>
    <m/>
    <s v="MB 2013-109"/>
    <x v="137"/>
    <s v="MB 2013-109 – Loquette, soit bateau à fond plat, pourvue de deux rames croisantes portées par des tolets et comprenant deux grains (viviers) successifs à l’avant. Marquée NE 2815. Extérieur peint en rouge, intérieur en bleu. Dimensions 640 x 110 cm sur 40 à 50 cm de hauteur. – Don de M. Alphonse Henry, pêcheur sur le site de l’Ecomusée, effectué peu avant sa mort lors de l’exposition au collège des Cerisiers en 2013-2014."/>
    <x v="1"/>
    <s v="Ouest"/>
    <s v="Non local."/>
    <m/>
    <m/>
    <s v="Ecomusée"/>
    <m/>
    <m/>
    <m/>
    <m/>
    <x v="8"/>
    <s v="Marquée NE 2815"/>
    <s v="HENRY Alphonse"/>
    <s v="v_x000a_v_x000a_v_x000a_v_x000a_v_x000a_v"/>
    <x v="15"/>
  </r>
  <r>
    <s v="2014-0029"/>
    <m/>
    <s v="MB 2014-0029"/>
    <x v="99"/>
    <s v="MB 2014-0029 &quot;Plombs - lests&quot; Gambe avec douille"/>
    <x v="2"/>
    <s v="Nord"/>
    <s v="B4"/>
    <m/>
    <m/>
    <m/>
    <m/>
    <m/>
    <m/>
    <m/>
    <x v="10"/>
    <m/>
    <m/>
    <s v="v_x000a_v_x000a_v_x000a_v_x000a_v_x000a_v"/>
    <x v="16"/>
  </r>
  <r>
    <s v="2014-0086"/>
    <m/>
    <s v="MB 2014-0086"/>
    <x v="138"/>
    <s v="MB 2014-0086 &quot;Aiguillettes / navettes&quot;"/>
    <x v="2"/>
    <s v="Nord"/>
    <s v="B4"/>
    <n v="475"/>
    <m/>
    <m/>
    <m/>
    <m/>
    <m/>
    <m/>
    <x v="6"/>
    <m/>
    <m/>
    <s v="v_x000a_v_x000a_v_x000a_v_x000a_v_x000a_v"/>
    <x v="16"/>
  </r>
  <r>
    <s v="2014-0267"/>
    <m/>
    <s v="MB 2014-267"/>
    <x v="1"/>
    <s v="MB 2014-267 – Cadre vitré de 33 x 27 cm présentant sept photos sous verre. Les trois du haut, en noir et blanc, datent du 21 mars 1970 et montrent Alphonse Henry et son compagnon du jour lors de la reconstruction complète de la baraque n°1. Deux des quatre autres montrent le même édicule reconstruit. Les deux dernières sont mal localisées. – Don probable de Mme Claudine Vogel, nièce d’Alphonse Henry."/>
    <x v="3"/>
    <m/>
    <s v="Non local."/>
    <m/>
    <m/>
    <m/>
    <n v="1970"/>
    <n v="1970"/>
    <n v="1970"/>
    <m/>
    <x v="1"/>
    <m/>
    <s v="VOGEL Claudine"/>
    <s v="v_x000a_v_x000a_v_x000a_v_x000a_v_x000a_v"/>
    <x v="16"/>
  </r>
  <r>
    <s v="2014-0268"/>
    <m/>
    <s v="MB 2014-0268"/>
    <x v="43"/>
    <s v="MB 2014-0268 – Polet de lève formé de deux planches peintes en grenat, disposées en forme de croix, articulées, traversées en leur centre par la hampe d’un drapeau noir et blanc. Il est marqué à la peinture blanche au nom d’« Alphonse Henry, Bevaix » dernier pêcheur sur le site de l’Ecomusée."/>
    <x v="0"/>
    <s v="Sud"/>
    <s v="B2"/>
    <s v="A 08H"/>
    <m/>
    <s v="Ecomusée"/>
    <m/>
    <m/>
    <m/>
    <m/>
    <x v="4"/>
    <s v="« Alphonse Henry, Bevaix »"/>
    <s v="HENRY Alphonse"/>
    <s v="v_x000a_v_x000a_v_x000a_v_x000a_v_x000a_v"/>
    <x v="16"/>
  </r>
  <r>
    <s v="2014-0270"/>
    <m/>
    <s v="MB 2014-270"/>
    <x v="4"/>
    <s v="MB 2014-270 – Tramail des années 1930 allégé par 60 bignets d’écorce dont le premier et le dernier sont peints en orange (l’un est marqué « J Henry »). Le chalame en chanvre porte des ansettes longues de 18 cm. Les avant-gardes en chanvre comptent six tours de 20 cm. La flue en coton compte 62 tours de 35 mm. La vêtre en crin est garnie de plombs roulés. – Don de Mme Vogel, nièce d’Alphonse Henry."/>
    <x v="0"/>
    <s v="Nord"/>
    <s v="B2"/>
    <s v="A 10h"/>
    <m/>
    <m/>
    <s v=" des années 1930"/>
    <n v="1930"/>
    <n v="1939"/>
    <m/>
    <x v="2"/>
    <m/>
    <s v="VOGEL Claudine"/>
    <s v="v_x000a_v_x000a_v_x000a_v_x000a_v_x000a_v"/>
    <x v="16"/>
  </r>
  <r>
    <s v="2014-0271"/>
    <m/>
    <s v="MB 2014-271"/>
    <x v="4"/>
    <s v="MB 2014-271 – Tramail provenant de la baraque d’Alphonse Henry ; flue 20 mm. avant-gardes 37 mm (?) ; bignets marqués Jules Henry, père du légataire."/>
    <x v="2"/>
    <s v="Est"/>
    <s v="B4"/>
    <n v="481"/>
    <m/>
    <m/>
    <m/>
    <m/>
    <m/>
    <m/>
    <x v="2"/>
    <s v="marqués Jules Henry"/>
    <s v="HENRY Alphonse"/>
    <s v="v_x000a_v_x000a_v_x000a_v_x000a_v_x000a_v"/>
    <x v="16"/>
  </r>
  <r>
    <s v="2014-0274"/>
    <m/>
    <s v="MB 2014-0274"/>
    <x v="18"/>
    <s v="MB 2014-0274 – Deux dériveurs de traîne lestés de plomb avec crochet sur le dessus et à leur extrémité tronquée, l’autre étant amincie. Longueur 30 cm – Trouvaille faite sur le site de l’Ecomusée en provenance d’Alphonse Henry."/>
    <x v="2"/>
    <s v="Nord"/>
    <s v="B4"/>
    <n v="472"/>
    <m/>
    <s v="Ecomusée"/>
    <m/>
    <m/>
    <m/>
    <m/>
    <x v="4"/>
    <m/>
    <s v="HENRY Alphonse"/>
    <s v="v_x000a_v_x000a_v_x000a_v_x000a_v_x000a_v"/>
    <x v="16"/>
  </r>
  <r>
    <s v="2014-0275"/>
    <m/>
    <s v="MB 2014-0275"/>
    <x v="18"/>
    <s v="MB 2014-0275 – Dériveur gauche, de couleur rouge, en bois, avec crochet sur le dessus et à son extrémité tronquée. Dimensions 30x10 cm. Il date au moins du début des années 1980. – Origine inconnue."/>
    <x v="2"/>
    <s v="Nord"/>
    <s v="B4"/>
    <m/>
    <m/>
    <m/>
    <m/>
    <m/>
    <m/>
    <m/>
    <x v="4"/>
    <m/>
    <s v="Origine inconnue"/>
    <s v="v_x000a_v_x000a_v_x000a_v_x000a_v_x000a_v"/>
    <x v="16"/>
  </r>
  <r>
    <s v="2014-0278"/>
    <m/>
    <s v="MB 2014-278"/>
    <x v="139"/>
    <s v="MB 2014-278 – Devons soit leurres pour la pêche, représentant de petits poissons articulés, avec hameçons. Environ 25 pièces. Ceux en bois peint datent des années 1940 et ont été offerts par M. Jean-Pierre Perrinjaquet."/>
    <x v="2"/>
    <s v="Nord"/>
    <s v="B4"/>
    <m/>
    <s v="B1 Vitrine 2"/>
    <m/>
    <n v="1940"/>
    <n v="1940"/>
    <n v="1940"/>
    <m/>
    <x v="11"/>
    <m/>
    <s v="PERRINJAQUET Jean-Pierre"/>
    <s v="v_x000a_v_x000a_v_x000a_v_x000a_v_x000a_v"/>
    <x v="16"/>
  </r>
  <r>
    <s v="2014-0279"/>
    <m/>
    <s v="MB 2014-0279"/>
    <x v="140"/>
    <s v="MB 2014-0279 – Trois cuillères métalliques ondulantes, identiques, de facture récente, pour la truite, à la traîne probablement ou éventuellement au lancer, teintées de pourpre sur le dos. – Don de M. Jean-Pierre Perrinjaquet."/>
    <x v="2"/>
    <s v="Nord"/>
    <s v="B4"/>
    <m/>
    <m/>
    <m/>
    <m/>
    <m/>
    <m/>
    <m/>
    <x v="11"/>
    <m/>
    <s v="PERRINJAQUET Jean-Pierre"/>
    <s v="v_x000a_v_x000a_v_x000a_v_x000a_v_x000a_v"/>
    <x v="16"/>
  </r>
  <r>
    <s v="2014-0281"/>
    <m/>
    <s v="MB 2014-0281"/>
    <x v="141"/>
    <s v="MB 2014-0281a – Goléron de nasse en fil de cuivre long de 55 cm et dont les mailles mesurent 21 mm. – Trouvaille faite sur le site de l’Ecomusée en provenance d’Alphonse Henry._x000a_MB 2014-0281b – Goléron en fil de cuivre long de 57 cm et dont les mailles mesurent 21 mm. Trouvaille faite sur le site de l’Ecomusée (Alphonse Henry)"/>
    <x v="2"/>
    <s v="Nord"/>
    <s v="B1"/>
    <n v="106"/>
    <m/>
    <s v="Ecomusée"/>
    <m/>
    <m/>
    <m/>
    <m/>
    <x v="0"/>
    <m/>
    <s v="HENRY Alphonse"/>
    <s v="v_x000a_v_x000a_v_x000a_v_x000a_v_x000a_v"/>
    <x v="16"/>
  </r>
  <r>
    <s v="2014-0282"/>
    <m/>
    <s v="MB 2014-0282"/>
    <x v="13"/>
    <s v="MB 2014-0282 – Aiguillette soit navette, en bois, longue de 15,6 cm et large de 18 mm, portant du fil de cuivre. – Trouvaille faite sur le site de l’Ecomusée (Alphonse Henry)."/>
    <x v="4"/>
    <m/>
    <s v="B1"/>
    <n v="106"/>
    <m/>
    <s v="Ecomusée"/>
    <m/>
    <m/>
    <m/>
    <m/>
    <x v="6"/>
    <m/>
    <s v="HENRY Alphonse"/>
    <s v="v_x000a_v_x000a_v_x000a_v_x000a_v_x000a_v"/>
    <x v="16"/>
  </r>
  <r>
    <s v="2014-0285"/>
    <m/>
    <s v="MB 2014-0285"/>
    <x v="46"/>
    <s v="MB 2014-0285 – Moule cylindrique, en bois dur, servant à calibrer les mailles lors du filochage. Longueur 10,5 cm et diamètre 38 mm. – Trouvaille faite sur le site de l’Ecomusée (Alphonse Henry)."/>
    <x v="2"/>
    <s v="Nord"/>
    <s v="Non local."/>
    <m/>
    <m/>
    <s v="Ecomusée"/>
    <m/>
    <m/>
    <m/>
    <m/>
    <x v="6"/>
    <m/>
    <s v="HENRY Alphonse"/>
    <s v="v_x000a_v_x000a_v_x000a_v_x000a_v_x000a_v"/>
    <x v="16"/>
  </r>
  <r>
    <s v="2014-0287"/>
    <m/>
    <s v="MB 2014-0287"/>
    <x v="13"/>
    <s v="MB 2014-0287 – Aiguillette soit navette, en bois, longue de 20 cm. – Trouvaille effectuée sur le site de l’Ecomusée (Alphonse Henry)."/>
    <x v="4"/>
    <m/>
    <s v="B1"/>
    <n v="106"/>
    <m/>
    <s v="Ecomusée"/>
    <m/>
    <m/>
    <m/>
    <m/>
    <x v="6"/>
    <m/>
    <s v="HENRY Alphonse"/>
    <s v="v_x000a_v_x000a_v_x000a_v_x000a_v_x000a_v"/>
    <x v="16"/>
  </r>
  <r>
    <s v="2014-0288"/>
    <m/>
    <s v="MB 2014-0288"/>
    <x v="13"/>
    <s v="MB 2014-0288 – Aiguillette soit navette, en bois, mesurant 20 sur 2,5 cm. – Trouvaille effectuée sur le site de l’Ecomusée (Alphonse Henry)."/>
    <x v="2"/>
    <s v="Nord"/>
    <s v="B4"/>
    <n v="473"/>
    <m/>
    <s v="Ecomusée"/>
    <m/>
    <m/>
    <m/>
    <m/>
    <x v="6"/>
    <m/>
    <s v="HENRY Alphonse"/>
    <s v="v_x000a_v_x000a_v_x000a_v_x000a_v_x000a_v"/>
    <x v="16"/>
  </r>
  <r>
    <s v="2014-0289"/>
    <m/>
    <s v="MB 2014-0289"/>
    <x v="13"/>
    <s v="MB 2014-0289 – Aiguillette soit navette, en bois, longue de 13,5 cm. Elle a été taillée dans un élément de double-mètre gradué. – Trouvaille effectuée sur le site de l’Ecomusée (Alphonse Henry)."/>
    <x v="2"/>
    <s v="Nord"/>
    <s v="B4"/>
    <n v="473"/>
    <m/>
    <s v="Ecomusée"/>
    <m/>
    <m/>
    <m/>
    <m/>
    <x v="6"/>
    <m/>
    <s v="HENRY Alphonse"/>
    <s v="v_x000a_v_x000a_v_x000a_v_x000a_v_x000a_v"/>
    <x v="16"/>
  </r>
  <r>
    <s v="2014-0290"/>
    <m/>
    <s v="MB 2014-290 "/>
    <x v="13"/>
    <s v="MB 2014-290 – Aguillette à chas et ardillon, longue de 13 cm. Elle a été taillée dans un vieux mètre pliant dont persistent les graduations centimétriques. – Objet trouvé sur le site de l’Ecomusée (Alphonse Henry)."/>
    <x v="2"/>
    <s v="Nord"/>
    <s v="B4"/>
    <n v="473"/>
    <s v="Carton &quot;Aiguilettes&quot;"/>
    <s v="Ecomusée"/>
    <m/>
    <m/>
    <m/>
    <m/>
    <x v="6"/>
    <m/>
    <s v="HENRY Alphonse"/>
    <s v="v_x000a_v_x000a_v_x000a_v_x000a_v_x000a_v"/>
    <x v="16"/>
  </r>
  <r>
    <s v="2014-0291"/>
    <m/>
    <s v="MB 2014-291"/>
    <x v="13"/>
    <s v="MB 2014-291 – Aguillette à chas et ardillon, longue de 134 mm, plus étroite que la précédente. Elle a été taillée dans un vieux mètre pliant dont persistent les graduations en pouces. – Objet trouvé sur le site de l’Ecomusée (Alphonse Henry)."/>
    <x v="2"/>
    <s v="Nord"/>
    <s v="B4"/>
    <n v="473"/>
    <s v="Carton &quot;Aiguilettes&quot;"/>
    <s v="Ecomusée"/>
    <m/>
    <m/>
    <m/>
    <m/>
    <x v="6"/>
    <m/>
    <s v="HENRY Alphonse"/>
    <s v="v_x000a_v_x000a_v_x000a_v_x000a_v_x000a_v"/>
    <x v="16"/>
  </r>
  <r>
    <s v="2014-0292"/>
    <m/>
    <s v="MB 2014-0292"/>
    <x v="36"/>
    <s v="MB 2014-0292 – Caisse à fil dormant (palangre) garnie intérieurement près du bord d’un liteau de liège dans lequel sont piqués 271 hameçons reliés à une ficelle mère en chanvre. Longueur/largeur/hauteur : 46,5/39/29 cm. – Trouvaille effectuée sur le site de l’Ecomusée (Alphonse Henry)."/>
    <x v="2"/>
    <s v="Nord"/>
    <s v="B4"/>
    <n v="472"/>
    <m/>
    <s v="Ecomusée"/>
    <m/>
    <m/>
    <m/>
    <m/>
    <x v="7"/>
    <m/>
    <s v="HENRY Alphonse"/>
    <s v="v_x000a_v_x000a_v_x000a_v_x000a_v_x000a_v"/>
    <x v="16"/>
  </r>
  <r>
    <s v="2014-0294"/>
    <m/>
    <s v="MB 2014-0294"/>
    <x v="67"/>
    <s v="MB 2014-0294 – Corne de brume longue de 20 cm. – Trouvaille effectuée sur le site de l’Ecomusée (Alphonse Henry)."/>
    <x v="2"/>
    <s v="Nord"/>
    <s v="B4"/>
    <m/>
    <m/>
    <s v="Ecomusée"/>
    <m/>
    <m/>
    <m/>
    <m/>
    <x v="8"/>
    <m/>
    <s v="HENRY Alphonse"/>
    <s v="v_x000a_v_x000a_v_x000a_v_x000a_v_x000a_v"/>
    <x v="16"/>
  </r>
  <r>
    <s v="2014-0298"/>
    <m/>
    <s v="MB 2014-0298"/>
    <x v="18"/>
    <s v="MB 2014-0298 – Quatre dériveurs soit planchettes peintes en rouge avec crochets sur le dessus et à leur extrémité carrée. Dimensions 30 x 10 cm. A fixer au fil de traîne. – Don de M. Jean-Pierre Perrinjaquet."/>
    <x v="2"/>
    <s v="Nord"/>
    <s v="B4"/>
    <m/>
    <m/>
    <m/>
    <m/>
    <m/>
    <m/>
    <m/>
    <x v="4"/>
    <m/>
    <s v="PERRINJAQUET Jean-Pierre"/>
    <s v="v_x000a_v_x000a_v_x000a_v_x000a_v_x000a_v"/>
    <x v="16"/>
  </r>
  <r>
    <s v="2014-0315"/>
    <m/>
    <s v="MB 2014-315"/>
    <x v="142"/>
    <s v="MB 2014-315 – Clou forgé de barque du Doubs. – Don de Pierre Dubail, Le Moulin Jeannottat, Les Pommerats."/>
    <x v="1"/>
    <s v="Ouest"/>
    <s v="B1"/>
    <s v="Tiroir 5"/>
    <m/>
    <s v="Doubs"/>
    <m/>
    <m/>
    <m/>
    <m/>
    <x v="8"/>
    <m/>
    <s v="DUBAIL Pierre"/>
    <s v="v_x000a_v_x000a_v_x000a_v_x000a_v_x000a_v"/>
    <x v="16"/>
  </r>
  <r>
    <s v="2014-0317"/>
    <m/>
    <s v="MB 2014-0317 "/>
    <x v="97"/>
    <s v="MB 2014-0317 – Reproduction à l’identique sur bristol 50 x 40 cm d’un Plan de la ville d’Estavayer-le-Lac, dessiné et colorié par Joseph Borgognon et daté, peut-être par erreur, de 1555. Ce document était vendu par les dominicaines d’Estavayer. En bas à gauche figurent des pêcheurs à l’étole et au grand-filet."/>
    <x v="3"/>
    <m/>
    <s v="Non local."/>
    <m/>
    <m/>
    <s v="Estavayer-le-Lac"/>
    <s v="daté, peut-être par erreur, de 1555"/>
    <n v="1555"/>
    <n v="1555"/>
    <m/>
    <x v="1"/>
    <s v="Joseph Borgognon"/>
    <m/>
    <s v="v_x000a_v_x000a_v_x000a_v_x000a_v_x000a_v"/>
    <x v="16"/>
  </r>
  <r>
    <s v="2014-0318"/>
    <m/>
    <s v="MB 2014-0318"/>
    <x v="143"/>
    <s v="MB 2014-0318 – Photocopie de format A2 d’un Plan de la pêcherie de l’Arnon à la Poissine daté de 1881 (ACVd cote GC 1678)."/>
    <x v="3"/>
    <m/>
    <s v="Non local."/>
    <m/>
    <m/>
    <s v="la Poissine"/>
    <n v="1881"/>
    <n v="1881"/>
    <n v="1881"/>
    <m/>
    <x v="1"/>
    <m/>
    <m/>
    <s v="v_x000a_v_x000a_v_x000a_v_x000a_v_x000a_v"/>
    <x v="16"/>
  </r>
  <r>
    <s v="2014-0354"/>
    <m/>
    <s v="MB 2014-354"/>
    <x v="144"/>
    <s v="MB 2014-354 – Bouteille contenant de l’eau de la Sarine dans son emballage dessiné par l’artiste Frédéric Aeby, vendue par les pêcheurs en faveur du repeuplement après la pollution de la rivière par des PCB de type dioxine lors de la crue du 22 août 2005."/>
    <x v="2"/>
    <s v="Vitrine"/>
    <s v="B4"/>
    <m/>
    <s v="Expo 2023"/>
    <m/>
    <n v="2005"/>
    <n v="2005"/>
    <n v="2005"/>
    <m/>
    <x v="1"/>
    <s v="Frédéric Aeby"/>
    <m/>
    <s v="v_x000a_v_x000a_v_x000a_v_x000a_v_x000a_v"/>
    <x v="16"/>
  </r>
  <r>
    <s v="2014-0367"/>
    <m/>
    <s v="MB 2014-367"/>
    <x v="145"/>
    <s v="MB 2014-367 – Peinture à l’huile dont le cadre mesure 32 x 51 cm, montrant le site actuel de l’Ecomusée avec la baraque d’accueil et le couvert n°3 au second plan. Une torsion de perspective fait apparaître le lac directement à gauche. Peinture de R. Colliard marquée « Baraques de pêcheurs à Bevaix, R. Colliard, 1992, Alphonse Henry, Noël 2006, René [Berton] ». Etiquette « Roland Colliard, A.L. Breguet 12, 2000 Neuchâtel. – Don de Mme Claudine Vogel-Henry, en provenance de M. Alphonse Henry, locataire des lieux, décédé en 2014."/>
    <x v="3"/>
    <m/>
    <s v="Non local."/>
    <m/>
    <m/>
    <s v="Ecomusée"/>
    <n v="1992"/>
    <n v="1992"/>
    <n v="1992"/>
    <m/>
    <x v="1"/>
    <s v="Roland Colliard"/>
    <s v="VOGEL Claudine"/>
    <s v="v_x000a_v_x000a_v_x000a_v_x000a_v_x000a_v"/>
    <x v="16"/>
  </r>
  <r>
    <s v="2014-0368"/>
    <m/>
    <s v="MB 2014-368"/>
    <x v="146"/>
    <s v="MB 2014-368 – Aquarelle sous verre dont le cadre mesure 48 x 41 cm montrant le site actuel de l’Ecomusée avec les baraques 1 et 2 vers 1945-1950, signé Tschanz, une jeune femme chaux-de-fonnière qui venait en vacances à Bevaix avec ses parents. – Don de Mme Claudine Vogel-Henry, en provenance de M. Alphonse Henry, locataire des lieux, décédé en 2014."/>
    <x v="3"/>
    <m/>
    <s v="Non local."/>
    <m/>
    <m/>
    <s v="Ecomusée"/>
    <s v="vers 1945-1950"/>
    <n v="1945"/>
    <n v="1950"/>
    <m/>
    <x v="1"/>
    <m/>
    <s v="VOGEL Claudine"/>
    <s v="v_x000a_v_x000a_v_x000a_v_x000a_v_x000a_v"/>
    <x v="16"/>
  </r>
  <r>
    <s v="2015-0073"/>
    <m/>
    <s v="MB 2015-73"/>
    <x v="39"/>
    <s v="MB 2015-73 – Dévidoir portant un fil de cuivre tressé terminé par un monofil synthétique et un hameçon gainé de caoutchouc rouge foncé. Il permettait de pratiquer la tirette dans le Bas-Lac, devant la Tène et la Thielle, tiré dès le mois d’août par saccades derrière un bateau, à 3-5 m de profondeur. – Don de M. Joseph Zosso, Neuchâtel."/>
    <x v="2"/>
    <s v="Ouest"/>
    <s v="B4"/>
    <m/>
    <s v="Caisse &quot;Traîne&quot;"/>
    <s v="Le Bas-Lac"/>
    <m/>
    <m/>
    <m/>
    <m/>
    <x v="7"/>
    <m/>
    <s v="ZOSSO Joseph"/>
    <s v="v_x000a_v_x000a_v_x000a_v_x000a_v_x000a_v"/>
    <x v="17"/>
  </r>
  <r>
    <s v="2015-0074"/>
    <m/>
    <s v="MB 2015-74"/>
    <x v="147"/>
    <s v="MB 2015-74 – Vivier cylindrique en treillis de mailles hexagonales de 15 mm, long de 80 cm et mesurant 26 cm de diamètre. Il a été utilisé avant 1960 dans le Doubs à Maison Monsieur. – Don de Mme Danielle Mougin, La Chaux-de-Fonds."/>
    <x v="5"/>
    <s v="Est"/>
    <s v="B1"/>
    <m/>
    <m/>
    <s v="Maison Monsieur Le Doubs"/>
    <s v="avant 1960"/>
    <m/>
    <n v="1960"/>
    <m/>
    <x v="5"/>
    <m/>
    <s v="MOUGIN Danielle"/>
    <s v="v_x000a_v_x000a_v_x000a_v_x000a_v_x000a_v"/>
    <x v="17"/>
  </r>
  <r>
    <s v="2015-0075"/>
    <m/>
    <s v="MB 2015-75"/>
    <x v="148"/>
    <s v="MB 2015-75 – Bouteille à vairons longue de 33,5 cm, bouchonnée de liège. Elle a été utilisée avant 1960 dans le Doubs à Maison Monsieur. – Don de Mme Danielle Mougin, La Chaux-de-Fonds."/>
    <x v="3"/>
    <m/>
    <s v="Non local."/>
    <m/>
    <m/>
    <s v="Maison Monsieur Le Doubs"/>
    <s v="avant 1960"/>
    <m/>
    <n v="1960"/>
    <m/>
    <x v="0"/>
    <m/>
    <s v="MOUGIN Danielle"/>
    <s v="v_x000a_v_x000a_v_x000a_v_x000a_v_x000a_v"/>
    <x v="17"/>
  </r>
  <r>
    <s v="2015-0076"/>
    <m/>
    <s v="MB 2015-76"/>
    <x v="39"/>
    <s v="MB 2015-76 – Dévidoir long de 56 cm et large de 34 portant un fil verdâtre terminé par un monofil synthétique et une cuillère marquée CYBELE. Il a été utilisé avant 1960 dans le Doubs à Maison Monsieur. – Don de Mme Danielle Mougin, La Chaux-de-Fonds."/>
    <x v="2"/>
    <s v="Sud"/>
    <s v="Non local."/>
    <m/>
    <m/>
    <s v="Maison Monsieur Le Doubs"/>
    <s v="avant 1960"/>
    <m/>
    <n v="1960"/>
    <m/>
    <x v="7"/>
    <m/>
    <s v="MOUGIN Danielle"/>
    <s v="v_x000a_v_x000a_v_x000a_v_x000a_v_x000a_v"/>
    <x v="17"/>
  </r>
  <r>
    <s v="2015-0078"/>
    <m/>
    <s v="MB 2015-78"/>
    <x v="149"/>
    <s v="MB 2015-78 – Flotteur sphérique en verre, cassé à l’une de ses extrémités. Il a été utilisé avant 1960 dans le Doubs à Maison Monsieur. – Don de Mme Danielle Mougin, La Chaux-de-Fonds."/>
    <x v="2"/>
    <s v="Nord"/>
    <s v="B4"/>
    <n v="470"/>
    <m/>
    <s v="Maison Monsieur Le Doubs"/>
    <s v="avant 1960"/>
    <m/>
    <n v="1960"/>
    <m/>
    <x v="4"/>
    <m/>
    <s v="MOUGIN Danielle"/>
    <s v="v_x000a_v_x000a_v_x000a_v_x000a_v_x000a_v"/>
    <x v="17"/>
  </r>
  <r>
    <s v="2015-0079"/>
    <m/>
    <s v="MB 2015-79"/>
    <x v="147"/>
    <s v="MB 2015-79 – Vivier métallique contractable à clapet, à suspendre dans l’eau. Il mesure 35-36 cm de diamètre et 61 cm de hauteur une fois déployé. Il a été utilisé avant 1960 dans le Doubs à Maison Monsieur. – Don de Mme Danielle Mougin, La Chaux-de-Fonds. – Cet objet a peut-être été éliminé."/>
    <x v="2"/>
    <s v="Ouest"/>
    <s v="Sortir?"/>
    <m/>
    <m/>
    <s v="Maison Monsieur Le Doubs"/>
    <s v="avant 1960"/>
    <m/>
    <n v="1960"/>
    <m/>
    <x v="5"/>
    <m/>
    <s v="MOUGIN Danielle"/>
    <s v="v_x000a_v_x000a_v_x000a_v_x000a_v_x000a_v"/>
    <x v="17"/>
  </r>
  <r>
    <s v="2015-0080"/>
    <m/>
    <s v="MB 2015-80"/>
    <x v="150"/>
    <s v="MB 2015-80 – Cadre de 30 sur 18 cm portant un monofil synthétique. Il a été utilisé avant 1960 dans le Doubs à Maison Monsieur. – Don de Mme Danielle Mougin, La Chaux-de-Fonds."/>
    <x v="2"/>
    <s v="Nord"/>
    <s v="B4"/>
    <m/>
    <m/>
    <s v="Maison Monsieur Le Doubs"/>
    <s v="avant 1960"/>
    <m/>
    <n v="1960"/>
    <m/>
    <x v="7"/>
    <m/>
    <s v="MOUGIN Danielle"/>
    <s v="v_x000a_v_x000a_v_x000a_v_x000a_v_x000a_v"/>
    <x v="17"/>
  </r>
  <r>
    <s v="2015-0081"/>
    <m/>
    <s v="MB 2015-81"/>
    <x v="150"/>
    <s v="MB 2015-81 – Cadre de 31,2 sur 13,9 cm portant un monofil synthétique. Il a été utilisé avant 1960 dans le Doubs à Maison Monsieur. – Don de Mme Danielle Mougin, La Chaux-de-Fonds."/>
    <x v="2"/>
    <s v="Nord"/>
    <s v="B4"/>
    <m/>
    <m/>
    <s v="Maison Monsieur Le Doubs"/>
    <s v="avant 1960"/>
    <m/>
    <n v="1960"/>
    <m/>
    <x v="7"/>
    <m/>
    <s v="MOUGIN Danielle"/>
    <s v="v_x000a_v_x000a_v_x000a_v_x000a_v_x000a_v"/>
    <x v="17"/>
  </r>
  <r>
    <s v="2015-0082"/>
    <m/>
    <s v="MB 2015-82"/>
    <x v="151"/>
    <s v="MB 2015-82 – Moulinet de 54 mm de diamètre utilisé avant 1960 dans le Doubs à Maison Monsieur. – Don de Mme Danielle Mougin, La Chaux-de-Fonds."/>
    <x v="3"/>
    <m/>
    <s v="Non local."/>
    <m/>
    <m/>
    <s v="Maison Monsieur Le Doubs"/>
    <s v="avant 1960"/>
    <m/>
    <n v="1960"/>
    <m/>
    <x v="7"/>
    <m/>
    <s v="MOUGIN Danielle"/>
    <s v="v_x000a_v_x000a_v_x000a_v_x000a_v_x000a_v"/>
    <x v="17"/>
  </r>
  <r>
    <s v="2015-0083"/>
    <m/>
    <s v="MB 2015-83"/>
    <x v="79"/>
    <s v="MB 2015-83 – Torchon quadrangulaire marqué au feu « HGB » long de 26,1 cm, utilisé avant 1960 dans le Doubs à Maison Monsieur. – Don de Mme Danielle Mougin, La Chaux-de-Fonds."/>
    <x v="2"/>
    <s v="Nord"/>
    <s v="B4"/>
    <m/>
    <m/>
    <s v="Maison Monsieur Le Doubs"/>
    <s v="avant 1960"/>
    <m/>
    <n v="1960"/>
    <m/>
    <x v="7"/>
    <s v="marqué au feu « HGB »"/>
    <s v="MOUGIN Danielle"/>
    <s v="v_x000a_v_x000a_v_x000a_v_x000a_v_x000a_v"/>
    <x v="17"/>
  </r>
  <r>
    <s v="2015-0084"/>
    <m/>
    <s v="MB 2015-84"/>
    <x v="79"/>
    <s v="MB 2015-84 – Torchon quadrangulaire marqué au feu « L.G. », long de 26,1 cm, utilisé avant 1960 dans le Doubs à Maison Monsieur. – Don de Mme Danielle Mougin, Point-du-Jour 22, 2300 La Chaux-de-Fonds."/>
    <x v="2"/>
    <s v="Nord"/>
    <s v="B4"/>
    <m/>
    <m/>
    <s v="Maison Monsieur Le Doubs"/>
    <s v="avant 1960"/>
    <m/>
    <n v="1960"/>
    <m/>
    <x v="7"/>
    <s v="marqué au feu « L.G. »"/>
    <s v="MOUGIN Danielle"/>
    <s v="v_x000a_v_x000a_v_x000a_v_x000a_v_x000a_v"/>
    <x v="17"/>
  </r>
  <r>
    <s v="2015-0085"/>
    <m/>
    <s v="MB 2015-85"/>
    <x v="79"/>
    <s v="MB 2015-85 – Torchon cylindrique long de 22,9 cm, mesurant 39 mm de diamètre, utilisé avant 1960 dans le Doubs à Maison Monsieur. – Don de Mme Danielle Mougin, La Chaux-de-Fonds."/>
    <x v="3"/>
    <m/>
    <s v="Non local."/>
    <m/>
    <m/>
    <s v="Maison Monsieur Le Doubs"/>
    <s v="avant 1960"/>
    <m/>
    <n v="1960"/>
    <m/>
    <x v="7"/>
    <m/>
    <s v="MOUGIN Danielle"/>
    <s v="v_x000a_v_x000a_v_x000a_v_x000a_v_x000a_v"/>
    <x v="17"/>
  </r>
  <r>
    <s v="2015-0086"/>
    <m/>
    <s v="MB 2015-86"/>
    <x v="152"/>
    <s v="MB 2015-86 – Planchette autour de laquelle était enroulé du fil au moment de son achat (marquée « Fr 1,50 ») et portant encore quelques mètres de ce dernier. Elle mesure 19,6 cm de longueur. Elle date d’avant 1960 et vient du Doubs à Maison Monsieur. – Don de Mme Danielle Mougin, La Chaux-de-Fonds."/>
    <x v="2"/>
    <s v="Nord"/>
    <s v="B4"/>
    <m/>
    <s v="&quot;Aiguillettes / navettes&quot;"/>
    <s v="Maison Monsieur Le Doubs"/>
    <s v="avant 1960"/>
    <m/>
    <n v="1960"/>
    <m/>
    <x v="7"/>
    <m/>
    <s v="MOUGIN Danielle"/>
    <s v="v_x000a_v_x000a_v_x000a_v_x000a_v_x000a_v"/>
    <x v="17"/>
  </r>
  <r>
    <s v="2015-0087"/>
    <m/>
    <s v="MB 2015-87"/>
    <x v="152"/>
    <s v="MB 2015-87 – Planchette-dévidoir ayant porté un fil de qualité lors de la vente (marquée « Fr 1,70 »), mesurant 19,3 cm. Elle date d’avant 1960 (Doubs à Maison Monsieur). – Don de Mme Danielle Mougin, La Chaux-de-Fonds."/>
    <x v="2"/>
    <s v="Nord"/>
    <s v="B4"/>
    <m/>
    <s v="&quot;Aiguillettes / navettes&quot;"/>
    <s v="Maison Monsieur Le Doubs"/>
    <s v="avant 1960"/>
    <m/>
    <n v="1960"/>
    <m/>
    <x v="7"/>
    <m/>
    <s v="MOUGIN Danielle"/>
    <s v="v_x000a_v_x000a_v_x000a_v_x000a_v_x000a_v"/>
    <x v="17"/>
  </r>
  <r>
    <s v="2015-0088"/>
    <m/>
    <s v="MB 2015-88"/>
    <x v="153"/>
    <s v="MB 2015-88 – Aiguillette portant du fil fin de coton, longue de 17,9 mm. Elle a été utilisée dans la première moitié du XXe siècle à Maison Monsieur. – Don de Mme Danielle Mougin, La Chaux-de-Fonds."/>
    <x v="2"/>
    <s v="Nord"/>
    <s v="B4"/>
    <n v="473"/>
    <s v="&quot;Aiguillettes / navettes&quot;"/>
    <s v="Maison Monsieur Le Doubs"/>
    <s v="première moitié du XXe siècle"/>
    <n v="1901"/>
    <n v="1950"/>
    <m/>
    <x v="6"/>
    <m/>
    <s v="MOUGIN Danielle"/>
    <s v="v_x000a_v_x000a_v_x000a_v_x000a_v_x000a_v"/>
    <x v="17"/>
  </r>
  <r>
    <s v="2015-0089"/>
    <m/>
    <s v="MB 2015-89"/>
    <x v="117"/>
    <s v="MB 2015-89 – Canne à pêche télescopique comptant cinq tubes emboîtables en aluminium, de couleur verte, et un vergilion terminal. Contractée, elle mesure, avec les bouchons, 102,7 mm. Elle a été utilisée avant 1960 sur le Doubs à Maison Monsieur. – Don de Mme Danielle Mougin, La Chaux-de-Fonds."/>
    <x v="3"/>
    <m/>
    <s v="Non local."/>
    <m/>
    <m/>
    <s v="Maison Monsieur Le Doubs"/>
    <s v="avant 1960"/>
    <m/>
    <n v="1960"/>
    <m/>
    <x v="7"/>
    <m/>
    <s v="MOUGIN Danielle"/>
    <s v="v_x000a_v_x000a_v_x000a_v_x000a_v_x000a_v"/>
    <x v="17"/>
  </r>
  <r>
    <s v="2015-0090"/>
    <m/>
    <s v="MB 2015-90"/>
    <x v="117"/>
    <s v="MB 2015-90 – Canne à pêche télescopique de marque « Le Roide » puis « La Rudipontaine » formée de quatre tubes en aluminium plus un vergilion également métallique, totalisant 4,69 m déployée et 104 cm compactée. Elle est assortie d’œillets destinés à supporter le fil. Elle a été utilisée avant 1960 sur le Doubs à Maison Monsieur. – Don de Mme Danielle Mougin, La Chaux-de-Fonds."/>
    <x v="3"/>
    <m/>
    <s v="Non local."/>
    <m/>
    <m/>
    <s v="Maison Monsieur Le Doubs"/>
    <s v="avant 1960"/>
    <m/>
    <n v="1960"/>
    <m/>
    <x v="7"/>
    <s v="« Le Roide »_x000a_« La Rudipontaine » "/>
    <s v="MOUGIN Danielle"/>
    <s v="v_x000a_v_x000a_v_x000a_v_x000a_v_x000a_v"/>
    <x v="17"/>
  </r>
  <r>
    <s v="2015-0092"/>
    <m/>
    <s v="MB 2015-92"/>
    <x v="154"/>
    <s v="MB 2015-92 – Lot de trois bocaux (a, c et d) pourvus chacun d’une anode et d’une cathode et servant, placés en batterie, à produire de l’électricité pour alimenter une ampoule destinée à attirer le poisson dans une nasse. Ce système a été utilisé avant 1960 dans le Doubs à Maison Monsieur. – Don de Mme Danielle Mougin, La Chaux-de-Fonds._x000a_(15.92 a+d à B4 Nord  et 15.92 c exposé à B3 Ouest)"/>
    <x v="1"/>
    <s v="Ouest"/>
    <s v="B4"/>
    <n v="470"/>
    <s v="15.92 a+b_x000a_+ B3 exposé (15.92c)"/>
    <s v="Maison Monsieur Le Doubs"/>
    <s v="avant 1960"/>
    <m/>
    <n v="1960"/>
    <m/>
    <x v="0"/>
    <m/>
    <s v="MOUGIN Danielle"/>
    <s v="v_x000a_v_x000a_v_x000a_v_x000a_v_x000a_v"/>
    <x v="17"/>
  </r>
  <r>
    <s v="2015-0093"/>
    <m/>
    <s v="MB 2015-0093"/>
    <x v="155"/>
    <s v="MB 2015-0093 – Boîte en aluminium marquée « MONSAVON » contenant de la grenaille de plomb, dont des plombs fendus pour être pincés à un fil, et de la grenaille encore plus fine dans un tube ayant contenu des « dragées » – Don de Mme Danielle Mougin, La Chaux-de-Fonds."/>
    <x v="3"/>
    <m/>
    <s v="Non local."/>
    <m/>
    <m/>
    <m/>
    <m/>
    <m/>
    <m/>
    <m/>
    <x v="10"/>
    <s v="« MONSAVON »"/>
    <s v="MOUGIN Danielle"/>
    <s v="v_x000a_v_x000a_v_x000a_v_x000a_v_x000a_v"/>
    <x v="17"/>
  </r>
  <r>
    <s v="2015-0094"/>
    <m/>
    <s v="MB 2015-94"/>
    <x v="5"/>
    <s v="MB 2015-94 – Nasse mesurant 2 m sur 82 cm et 53 cm de hauteur. Elle possède un fond plat bordé de deux liteaux de bois et un dos semi-cylindrique maintenu par trois liteaux de moindre section et soutenu par trois arceaux métalliques. Elle est revêtue de treillis métallique de maille hexagonale de 32 mm environ. Ses deux extrémités sont entièrement occupées par des golérons terminés par un manchon de tiges métalliques (ardillon*) empêchant le poisson de rebrousser chemin. Latéralement, à mi-longueur, s’ouvre une petite porte en bois. Elle fut utilisée avant 1950 dans le Doubs à Maison Monsieur. – Don de Mme Danielle Mougin, La Chaux-de-Fonds. – Objet probablement éliminé."/>
    <x v="7"/>
    <m/>
    <s v="Sortir?"/>
    <m/>
    <m/>
    <s v="Maison Monsieur Le Doubs"/>
    <s v="avant 1950"/>
    <m/>
    <n v="1950"/>
    <m/>
    <x v="0"/>
    <m/>
    <s v="MOUGIN Danielle"/>
    <s v="v_x000a_v_x000a_v_x000a_v_x000a_v_x000a_v"/>
    <x v="17"/>
  </r>
  <r>
    <s v="2017-0130"/>
    <m/>
    <s v="MB/EPP 2017-130"/>
    <x v="156"/>
    <s v="MB/EPP 2017-130 – Exosquelette colorisé d’écrevisse à pattes rouges 24 x 19 cm, 8 pattes. Pêchée en août 1969 dans le lac de Bret par M. Robert Nicole. – Don de Mme Brigitte Nicole-Groux, Donneloye."/>
    <x v="4"/>
    <m/>
    <s v="B1"/>
    <s v="Vitrine 1"/>
    <m/>
    <s v="Lac de Bret"/>
    <n v="1969"/>
    <n v="1969"/>
    <n v="1969"/>
    <m/>
    <x v="12"/>
    <m/>
    <s v="NICOLE-GROUX Brigitte"/>
    <s v="v_x000a_v_x000a_v_x000a_v_x000a_v_x000a_v"/>
    <x v="18"/>
  </r>
  <r>
    <s v="2017-0131"/>
    <m/>
    <s v="MB/EPP 2017-131"/>
    <x v="156"/>
    <s v="MB/EPP 2017-131 – Exosquelette d’écrevisse à pattes rouges 25 x 15 cm, 8 pattes tournées vers l’avant. Pêchée en août 1969 par M. Robert Nicole. – Don de Mme Brigitte Nicole-Groux, Donneloye."/>
    <x v="4"/>
    <m/>
    <s v="B1"/>
    <s v="Vitrine 1"/>
    <m/>
    <m/>
    <n v="1969"/>
    <n v="1969"/>
    <n v="1969"/>
    <m/>
    <x v="12"/>
    <m/>
    <s v="NICOLE-GROUX Brigitte"/>
    <s v="v_x000a_v_x000a_v_x000a_v_x000a_v_x000a_v"/>
    <x v="18"/>
  </r>
  <r>
    <s v="2017-0132"/>
    <m/>
    <s v="MB/EPP 2017-132"/>
    <x v="156"/>
    <s v="MB/EPP 2017-132 – Exosquelette d’écrevisse à pattes rouges 23 x 11,5 cm, 8 pattes. Pêchée en août 1969 par M. Robert Nicole. – Don de Mme Brigitte Nicole-Groux, Donneloye."/>
    <x v="4"/>
    <m/>
    <s v="B1"/>
    <s v="Armoire 5"/>
    <m/>
    <m/>
    <n v="1969"/>
    <n v="1969"/>
    <n v="1969"/>
    <m/>
    <x v="12"/>
    <m/>
    <s v="NICOLE-GROUX Brigitte"/>
    <s v="v_x000a_v_x000a_v_x000a_v_x000a_v_x000a_v"/>
    <x v="18"/>
  </r>
  <r>
    <s v="2017-0133"/>
    <m/>
    <s v="MB/EPP 2017-133"/>
    <x v="156"/>
    <s v="MB/EPP 2017-133 – Exosquelette d’écrevisse à pattes rouges 21,5 x 11 cm, 7 pattes. Pêchée en août 1969 par M. Robert Nicole. – Don de Mme Brigitte Nicole-Groux, Donneloye."/>
    <x v="3"/>
    <m/>
    <s v="Non local."/>
    <m/>
    <m/>
    <m/>
    <n v="1969"/>
    <n v="1969"/>
    <n v="1969"/>
    <m/>
    <x v="12"/>
    <m/>
    <s v="NICOLE-GROUX Brigitte"/>
    <s v="v_x000a_v_x000a_v_x000a_v_x000a_v_x000a_v"/>
    <x v="18"/>
  </r>
  <r>
    <s v="2017-0134"/>
    <m/>
    <s v="MB/EPP 2017-134"/>
    <x v="156"/>
    <s v="MB/EPP 2017-134 – Exosquelette d’écrevisse de 13,5 cm peut-être à pattes blanches. Pêchée par M. Robert Nicole. – Don de Mme Brigitte Nicole-Groux, Donneloye."/>
    <x v="4"/>
    <m/>
    <s v="B1"/>
    <s v="Armoire 5"/>
    <m/>
    <m/>
    <m/>
    <m/>
    <m/>
    <m/>
    <x v="12"/>
    <m/>
    <s v="NICOLE-GROUX Brigitte"/>
    <s v="v_x000a_v_x000a_v_x000a_v_x000a_v_x000a_v"/>
    <x v="18"/>
  </r>
  <r>
    <s v="2017-0135"/>
    <m/>
    <s v="MB/EPP 2017-135"/>
    <x v="156"/>
    <s v="MB/EPP 2017-135 – Exosquelette d’écrevisse de 12 cm peut-être à pattes blanches. Position de repli. Pêchée par M. Robert Nicole. – Don de Mme Brigitte Nicole-Groux, Donneloye."/>
    <x v="4"/>
    <m/>
    <s v="B1"/>
    <s v="Vitrine 1"/>
    <m/>
    <m/>
    <m/>
    <m/>
    <m/>
    <m/>
    <x v="12"/>
    <m/>
    <s v="NICOLE-GROUX Brigitte"/>
    <s v="v_x000a_v_x000a_v_x000a_v_x000a_v_x000a_v"/>
    <x v="18"/>
  </r>
  <r>
    <s v="2017-0136"/>
    <m/>
    <s v="MB/EPP 2017-136"/>
    <x v="157"/>
    <s v="MB/EPP 2017-136 – Deux pinces d’écrevisse à pattes rouges de 10,5 cm chacune. Pêcheur M. Robert Nicole. – Don de Mme Brigitte Nicole-Groux, Donneloye."/>
    <x v="3"/>
    <m/>
    <s v="Non local."/>
    <m/>
    <m/>
    <m/>
    <m/>
    <m/>
    <m/>
    <m/>
    <x v="12"/>
    <m/>
    <s v="NICOLE-GROUX Brigitte"/>
    <s v="v_x000a_v_x000a_v_x000a_v_x000a_v_x000a_v"/>
    <x v="18"/>
  </r>
  <r>
    <s v="2017-0137"/>
    <m/>
    <s v="MB/EPP 2017-137"/>
    <x v="157"/>
    <s v="MB/EPP 2017-137 – Deux pinces d’écrevisse à pattes rouges de 10 cm chacune. Pêcheur M. Robert Nicole. – Don de Mme Brigitte Nicole-Groux, Donneloye."/>
    <x v="3"/>
    <m/>
    <s v="Non local."/>
    <m/>
    <m/>
    <m/>
    <m/>
    <m/>
    <m/>
    <m/>
    <x v="12"/>
    <m/>
    <s v="NICOLE-GROUX Brigitte"/>
    <s v="v_x000a_v_x000a_v_x000a_v_x000a_v_x000a_v"/>
    <x v="18"/>
  </r>
  <r>
    <s v="2017-0138"/>
    <m/>
    <s v="MB/EPP 2017-138"/>
    <x v="156"/>
    <s v="MB/EPP 2017-138 – Quatre exosquelettes de petites écrevisses. Pêcheur M. Robert Nicole. – Don de Mme Brigitte Nicole-Groux, Donneloye."/>
    <x v="4"/>
    <m/>
    <s v="B1"/>
    <s v="Armoire 5"/>
    <m/>
    <m/>
    <m/>
    <m/>
    <m/>
    <m/>
    <x v="12"/>
    <m/>
    <s v="NICOLE-GROUX Brigitte"/>
    <s v="v_x000a_v_x000a_v_x000a_v_x000a_v_x000a_v"/>
    <x v="18"/>
  </r>
  <r>
    <s v="2017-0139"/>
    <m/>
    <s v="MB/EPP 2017-139"/>
    <x v="158"/>
    <s v="MB/EPP 2017-139 – Quatre gastrolithes d’écrevisse provenant de chez M. Robert Nicole. – Don de Mme Brigitte Nicole-Groux, Donneloye."/>
    <x v="4"/>
    <m/>
    <s v="B1"/>
    <s v="Vitrine 1"/>
    <m/>
    <m/>
    <m/>
    <m/>
    <m/>
    <m/>
    <x v="12"/>
    <m/>
    <s v="NICOLE-GROUX Brigitte"/>
    <s v="v_x000a_v_x000a_v_x000a_v_x000a_v_x000a_v"/>
    <x v="18"/>
  </r>
  <r>
    <s v="2017-0140"/>
    <m/>
    <s v="MB/EPP 2017-140"/>
    <x v="159"/>
    <s v="MB/EPP 2017-140 – Hure d’une truite de 4,3 kg et 83 cm prise le 18 mars 1982 dans la Mentue par Robert Nicole. – Don de Mme Brigitte Nicole-Groux, Donneloye."/>
    <x v="4"/>
    <m/>
    <s v="B1"/>
    <s v="Vitrine 3"/>
    <m/>
    <m/>
    <n v="1982"/>
    <n v="1982"/>
    <n v="1982"/>
    <m/>
    <x v="12"/>
    <m/>
    <s v="NICOLE-GROUX Brigitte"/>
    <s v="v_x000a_v_x000a_v_x000a_v_x000a_v_x000a_v"/>
    <x v="18"/>
  </r>
  <r>
    <s v="2017-0141"/>
    <m/>
    <s v="MB/EPP 2017-141"/>
    <x v="160"/>
    <s v="MB/EPP 2017-141 – Hure d’un brochet de 115 cm et seulement 8,2 kg pris le 15 juillet 1988 par Robert Nicole dans le lac de Neuchâtel. – Don de Mme Brigitte Nicole-Groux, Donneloye."/>
    <x v="4"/>
    <m/>
    <s v="B1"/>
    <s v="Vitrine 3"/>
    <m/>
    <m/>
    <n v="1988"/>
    <n v="1982"/>
    <n v="1982"/>
    <m/>
    <x v="12"/>
    <m/>
    <s v="NICOLE-GROUX Brigitte"/>
    <s v="v_x000a_v_x000a_v_x000a_v_x000a_v_x000a_v"/>
    <x v="18"/>
  </r>
  <r>
    <s v="2017-0143"/>
    <m/>
    <s v="MB/EPP 2017-143"/>
    <x v="2"/>
    <s v="MB/EPP 2017-143 – Berfou en toile de machine présentant de grosses coutures. – Don de Mme Brigitte Nicole-Groux, Donneloye."/>
    <x v="3"/>
    <m/>
    <s v="Non local."/>
    <m/>
    <m/>
    <m/>
    <m/>
    <m/>
    <m/>
    <m/>
    <x v="0"/>
    <m/>
    <s v="NICOLE-GROUX Brigitte"/>
    <s v="v_x000a_v_x000a_v_x000a_v_x000a_v_x000a_v"/>
    <x v="18"/>
  </r>
  <r>
    <s v="2017-0144"/>
    <m/>
    <s v="MB/EPP 2017-144"/>
    <x v="103"/>
    <s v="MB/EPP 2017-144 – Filoche de 1,9 m utilisée dans les années 1950 à Concise. – Don de Mme Marie-Madeleine Jeanmonod-Fauconnet, Concise.   "/>
    <x v="0"/>
    <s v="Est"/>
    <s v="B2"/>
    <s v="A 04h"/>
    <m/>
    <s v="Concise"/>
    <s v="dans les années 1950"/>
    <n v="1950"/>
    <n v="1959"/>
    <m/>
    <x v="2"/>
    <m/>
    <s v="JEANMONOD-FAUCONNET Marie-Madeleine"/>
    <s v="v_x000a_v_x000a_v_x000a_v_x000a_v_x000a_v"/>
    <x v="18"/>
  </r>
  <r>
    <s v="2017-0145"/>
    <m/>
    <s v="MB/EPP 2017-145"/>
    <x v="161"/>
    <s v="MB/EPP 2017-145 – Marque à feu au nom de « Henry ». – Don de Mme Claudine Vogel-Henry, Bevaix."/>
    <x v="2"/>
    <s v="Ouest"/>
    <s v="Non local."/>
    <m/>
    <m/>
    <m/>
    <m/>
    <m/>
    <m/>
    <m/>
    <x v="9"/>
    <s v="« Henry »"/>
    <s v="VOGEL Claudine"/>
    <s v="v_x000a_v_x000a_v_x000a_v_x000a_v_x000a_v"/>
    <x v="18"/>
  </r>
  <r>
    <s v="2017-0146"/>
    <m/>
    <s v="MB/EPP 2017-146"/>
    <x v="162"/>
    <s v="MB/EPP 2017-146 – Cahier d’observation de feu Alphonse Henry. – Don de Mme Claudine Vogel-Henry, Bevaix. "/>
    <x v="4"/>
    <m/>
    <s v="B1"/>
    <s v="Vitrine 1"/>
    <m/>
    <m/>
    <m/>
    <m/>
    <m/>
    <m/>
    <x v="1"/>
    <m/>
    <s v="VOGEL Claudine"/>
    <s v="v_x000a_v_x000a_v_x000a_v_x000a_v_x000a_v"/>
    <x v="18"/>
  </r>
  <r>
    <s v="2017-0147"/>
    <m/>
    <s v="MB/EPP 2017-147"/>
    <x v="163"/>
    <s v="MB/EPP 2017-147 – Etole de nylon de maille 26 mm, 60 tours, chalame et vêtre de chanvre probablement, bignets d’écorce paraffinés, plombs pincés. – Don de Mme Marie-Madeleine Jeanmonod-Fauconnet, Concise."/>
    <x v="2"/>
    <s v="Est"/>
    <s v="B4"/>
    <n v="482"/>
    <m/>
    <m/>
    <m/>
    <m/>
    <m/>
    <m/>
    <x v="3"/>
    <m/>
    <s v="JEANMONOD-FAUCONNET Marie-Madeleine"/>
    <s v="v_x000a_v_x000a_v_x000a_v_x000a_v_x000a_v"/>
    <x v="18"/>
  </r>
  <r>
    <s v="2017-0148"/>
    <m/>
    <s v="MB/EPP 2017-148"/>
    <x v="163"/>
    <s v="MB/EPP 2017-148 – Etole de nylon de maille 28 mm, 60 tours, chalame probablement de chanvre, vêtre en crin sauf sur un petit bout, bignets en celluloïd, plombs pincés. – Don de Mme Marie-Madeleine Jeanmonod-Fauconnet, Concise."/>
    <x v="2"/>
    <s v="Est"/>
    <s v="B4"/>
    <n v="482"/>
    <m/>
    <m/>
    <m/>
    <m/>
    <m/>
    <m/>
    <x v="3"/>
    <m/>
    <s v="JEANMONOD-FAUCONNET Marie-Madeleine"/>
    <s v="v_x000a_v_x000a_v_x000a_v_x000a_v_x000a_v"/>
    <x v="18"/>
  </r>
  <r>
    <s v="2017-0149"/>
    <m/>
    <s v="MB/EPP 2017-149"/>
    <x v="163"/>
    <s v="MB/EPP 2017-149 – Etole de nylon de maille 26 mm, 60 tours, vêtre et chalame en chanvre prob., bignets en écorce, plombs pincés. – Don de Mme Marie-Madeleine Jeanmonod-Fauconnet, Concise."/>
    <x v="2"/>
    <s v="Est"/>
    <s v="B4"/>
    <n v="482"/>
    <m/>
    <m/>
    <m/>
    <m/>
    <m/>
    <m/>
    <x v="3"/>
    <m/>
    <s v="JEANMONOD-FAUCONNET Marie-Madeleine"/>
    <s v="v_x000a_v_x000a_v_x000a_v_x000a_v_x000a_v"/>
    <x v="18"/>
  </r>
  <r>
    <s v="2017-0150"/>
    <m/>
    <s v="MB/EPP 2017-150"/>
    <x v="164"/>
    <s v="MB/EPP 2017-150 – Tableau peint à l’huile vers 1920 par Hermann Bonny, photograveur et peintre amateur, Chevroux et Neuchâtel, représentant le retrait d’un grand-filet d’après la peinture de William Röthlisberger, 1884 – Don de M. J.-D. Vauthier, Bevaix."/>
    <x v="0"/>
    <s v="Est"/>
    <s v="B2"/>
    <s v="A 05h"/>
    <m/>
    <s v="Chevroux &amp; Neuchâtel"/>
    <s v="vers 1920"/>
    <n v="1918"/>
    <n v="1922"/>
    <m/>
    <x v="1"/>
    <s v="Hermann Bonny"/>
    <s v="VAUTHIER J.-D."/>
    <s v="v_x000a_v_x000a_v_x000a_v_x000a_v_x000a_v"/>
    <x v="18"/>
  </r>
  <r>
    <s v="2017-0151"/>
    <m/>
    <s v="MB/EPP 2017-151"/>
    <x v="146"/>
    <s v="MB/EPP 2017-151 – Aquarelle des années 1940 peinte par un dénommé Martin, de Peseux, représentant la baie d’Auvernier. – Don de M. Frédéric Laurent, Bôle."/>
    <x v="4"/>
    <m/>
    <s v="B1"/>
    <s v="tableau"/>
    <m/>
    <s v="Auvernier"/>
    <s v="des années 1940"/>
    <n v="1940"/>
    <n v="1949"/>
    <m/>
    <x v="1"/>
    <m/>
    <s v="LAURENT Frédéric"/>
    <s v="v_x000a_v_x000a_v_x000a_v_x000a_v_x000a_v"/>
    <x v="18"/>
  </r>
  <r>
    <s v="2017-0182"/>
    <m/>
    <s v="MB/EPP 2017-182"/>
    <x v="165"/>
    <s v="MB/EPP 2017-182 – Etole, de lève apparemment, de couleur bleue, formée par deux filets appondus. Toile en nylon de maille 70 mm, dépourvue de tours de grossier. Chalame et vêtre en chanvre, également de couleur bleue. Ansettes prenant deux mailles à la fois. Pas d’allégeage. Plombs pincés espacés. Aux extrémités, deux zies de 1,10 m environ. Filet ayant appartenu à Alphonse Henry – Don d’une personne de Bôle effectué en septembre 2017."/>
    <x v="2"/>
    <s v="Est"/>
    <s v="B4"/>
    <n v="483"/>
    <m/>
    <m/>
    <m/>
    <m/>
    <m/>
    <m/>
    <x v="3"/>
    <m/>
    <s v="une personne de Bôle "/>
    <s v="v_x000a_v_x000a_v_x000a_v_x000a_v_x000a_v"/>
    <x v="18"/>
  </r>
  <r>
    <s v="2017-0183"/>
    <m/>
    <s v="MB/EPP 2017-183"/>
    <x v="165"/>
    <s v="MB/EPP 2017-183 – Idem que MB/EPP 2017-182 mais en blanc. Les mailles mesurent 68 mm et elles sont redoublées en bas."/>
    <x v="2"/>
    <s v="Est"/>
    <s v="B4"/>
    <n v="483"/>
    <m/>
    <m/>
    <m/>
    <m/>
    <m/>
    <m/>
    <x v="3"/>
    <m/>
    <m/>
    <s v="v_x000a_v_x000a_v_x000a_v_x000a_v_x000a_v"/>
    <x v="18"/>
  </r>
  <r>
    <s v="2017-0189"/>
    <m/>
    <s v="MB/EPP 2017-189"/>
    <x v="166"/>
    <s v="MB/EPP 2017-189 – Bobine de traîne de 19,7 cm de diamètre et 9,6 cm de largeur, portant un monofil synthétique bleu terminé par un plomb puis une cuillère et un hameçon quadruple. Manche de 11,5 cm. Marque « DF » c’est-à-dire « droite, fond » – Don de Monsieur Jean-Jacques Bolle."/>
    <x v="2"/>
    <s v="Sud"/>
    <s v="B4"/>
    <s v="A 09h"/>
    <m/>
    <m/>
    <m/>
    <m/>
    <m/>
    <m/>
    <x v="7"/>
    <s v="Marque « DF » c’est-à-dire « droite, fond »"/>
    <s v="BOLLE Jean-Jacques"/>
    <s v="v_x000a_v_x000a_v_x000a_v_x000a_v_x000a_v"/>
    <x v="18"/>
  </r>
  <r>
    <s v="2018-0009"/>
    <m/>
    <s v="MB/EPP 2018-09"/>
    <x v="167"/>
    <s v="MB/EPP 2018-09 – Pelote de chalame en chanvre vitriolé, pesant environ 1 kg, provenant de chez feu Roger Arm à Cheyres. – Don de Mme May Vaucher-Arm, Lyss."/>
    <x v="2"/>
    <s v="Nord"/>
    <s v="B4"/>
    <n v="470"/>
    <m/>
    <m/>
    <m/>
    <m/>
    <m/>
    <m/>
    <x v="3"/>
    <m/>
    <s v="VAUCHER-ARM May"/>
    <s v="v_x000a_v_x000a_v_x000a_v_x000a_v_x000a_v"/>
    <x v="19"/>
  </r>
  <r>
    <s v="2018-0010"/>
    <m/>
    <s v="MB/EPP 2018-10"/>
    <x v="47"/>
    <s v="MB/EPP 2018-10 – Soliveau en liège avec sa cordelette en mèche synthétique, mesurant env. 14,5 x 12 x 6 cm – Don de Mme May Vaucher-Arm à Lyss : Roger Arm, Cheyres."/>
    <x v="2"/>
    <s v="Nord"/>
    <s v="B4"/>
    <n v="470"/>
    <m/>
    <m/>
    <m/>
    <m/>
    <m/>
    <m/>
    <x v="4"/>
    <m/>
    <s v="VAUCHER-ARM May"/>
    <s v="v_x000a_v_x000a_v_x000a_v_x000a_v_x000a_v"/>
    <x v="19"/>
  </r>
  <r>
    <s v="2018-0011"/>
    <m/>
    <s v="MB/EPP 2018-11"/>
    <x v="47"/>
    <s v="MB/EPP 2018-11 – Soliveau en liège avec sa cordelette en mèche synthétique, mesurant env. 23 x 12 x 6 cm – Don de Mme May Vaucher-Arm, Lyss en provenance de Roger Arm, Cheyres."/>
    <x v="2"/>
    <s v="Nord"/>
    <s v="B4"/>
    <n v="470"/>
    <m/>
    <m/>
    <m/>
    <m/>
    <m/>
    <m/>
    <x v="4"/>
    <m/>
    <s v="VAUCHER-ARM May"/>
    <s v="v_x000a_v_x000a_v_x000a_v_x000a_v_x000a_v"/>
    <x v="19"/>
  </r>
  <r>
    <s v="2018-0012"/>
    <m/>
    <s v="MB/EPP 2018-12"/>
    <x v="10"/>
    <s v="MB/EPP 2018-12 – Polet de fond sans son fanion. Son flotteur est en liège et mesure 20 x 20 x 6-7 cm. Sa hampe est en bois et mesure 64 cm. Il est marqué au feu « Roger Arm », pêcheur à Cheyres. – Don de Mme May Vaucher-Arm, Lyss : Roger Arm, Cheyres."/>
    <x v="3"/>
    <m/>
    <s v="Non local."/>
    <m/>
    <m/>
    <m/>
    <m/>
    <m/>
    <m/>
    <m/>
    <x v="4"/>
    <m/>
    <s v="VAUCHER-ARM May"/>
    <s v="v_x000a_v_x000a_v_x000a_v_x000a_v_x000a_v"/>
    <x v="19"/>
  </r>
  <r>
    <s v="2018-0013"/>
    <m/>
    <s v="MB/EPP 2018-13"/>
    <x v="2"/>
    <s v="MB/EPP 2018-13 – Berfou tronconique en toile de machine de maille 20 mm, comptant 45 tours et portant des cercles aux 7e, 20e et 32e tours. Le cul est fermé par une cordelette et présente une déchirure. Les crosses mesurent environ 60 cm. – Don de Mme May Vaucher-Arm, Lyss, en provenance de Roger Arm, Cheyres.      "/>
    <x v="2"/>
    <s v="Est"/>
    <s v="B4"/>
    <n v="483"/>
    <m/>
    <m/>
    <m/>
    <m/>
    <m/>
    <m/>
    <x v="0"/>
    <m/>
    <s v="VAUCHER-ARM May"/>
    <s v="v_x000a_v_x000a_v_x000a_v_x000a_v_x000a_v"/>
    <x v="19"/>
  </r>
  <r>
    <s v="2018-0014"/>
    <m/>
    <s v="MB/EPP 2018-14"/>
    <x v="168"/>
    <s v="MB/EPP 2018-14 – Etole (paléière) de fond en nylon de maille 69 cm et 22 tours dont le premier et le dernier en fil double. Chalame en mèche synthétique garni, tous les cinq chevalets, de bignets d’écorce paraffinés. Chevalets portant trois mailles. Vêtre en cordelette de chanvre portant des plombs pincés. – Don de Mme May Vaucher-Arm, Lyss, en provenance de Roger Arm, Cheyres."/>
    <x v="2"/>
    <s v="Est"/>
    <s v="B4"/>
    <n v="450"/>
    <s v="Caisse"/>
    <m/>
    <m/>
    <m/>
    <m/>
    <m/>
    <x v="3"/>
    <m/>
    <s v="VAUCHER-ARM May"/>
    <s v="v_x000a_v_x000a_v_x000a_v_x000a_v_x000a_v"/>
    <x v="19"/>
  </r>
  <r>
    <s v="2018-0015"/>
    <m/>
    <s v="MB/EPP 2018-15"/>
    <x v="168"/>
    <s v="MB/EPP 2018-15 – Etole (paléière) de fond en nylon de maille 50 mm et 37 tours dont ceux des bords en fil double, plus un tour de liaison en bas. Les chevalets comptent quatre mailles. Des bignets d’écorce paraffinés sont cousus alternativement tous les cinq puis dix chavalets. Les ralingues supérieure et inférieure sont en chalame de chanvre torsadé. – Don de Mme May Vaucher-Arm, Lyss, en provenance de Roger Arm, Cheyres."/>
    <x v="2"/>
    <s v="Est"/>
    <s v="B4"/>
    <n v="450"/>
    <s v="Caisse"/>
    <m/>
    <m/>
    <m/>
    <m/>
    <m/>
    <x v="3"/>
    <m/>
    <s v="VAUCHER-ARM May"/>
    <s v="v_x000a_v_x000a_v_x000a_v_x000a_v_x000a_v"/>
    <x v="19"/>
  </r>
  <r>
    <s v="2018-0016"/>
    <m/>
    <s v="MB/EPP 2018-16"/>
    <x v="165"/>
    <s v="MB/EPP 2018-16 – Etole (bondelière) de maille 27 mm et 58 tours de hauteur, dévêtrée par endroits. Chalame en chanvre torsadé garni de bignets de celluloïd alternativement toutes les 5 et 10 ansettes. Ces dernières portent chacune 6 mailles. Vêtre en mèche tressée garnie de plombs pincés. – Don de Mme May Vaucher-Arm, Lyss, en provenance de Roger Arm, Cheyres."/>
    <x v="2"/>
    <s v="Est"/>
    <s v="B4"/>
    <n v="450"/>
    <s v="Caisse"/>
    <m/>
    <m/>
    <m/>
    <m/>
    <m/>
    <x v="3"/>
    <m/>
    <s v="VAUCHER-ARM May"/>
    <s v="v_x000a_v_x000a_v_x000a_v_x000a_v_x000a_v"/>
    <x v="19"/>
  </r>
  <r>
    <s v="2018-0017"/>
    <m/>
    <s v="MB/EPP 2018-17"/>
    <x v="165"/>
    <s v="MB/EPP 2018-17 – Etole semblable à la précédente MB/EPP 2018-16 mais très peu dévêtrée. Maille 27 mm, 59 tours, chevalets portant six mailles, bignets en celluloïd cousus alternativement touts les 5 puis 10 chevalets, vêtre en mèche tressée, cousue à chaque maille, garnie de plombs pincés tous les 85-90 cm.  – Don de Mme May Vaucher-Arm, Lyss, en provenance de Roger Arm, Cheyres. "/>
    <x v="2"/>
    <s v="Est"/>
    <s v="B4"/>
    <n v="450"/>
    <s v="Caisse"/>
    <m/>
    <m/>
    <m/>
    <m/>
    <m/>
    <x v="3"/>
    <m/>
    <s v="VAUCHER-ARM May"/>
    <s v="v_x000a_v_x000a_v_x000a_v_x000a_v_x000a_v"/>
    <x v="19"/>
  </r>
  <r>
    <s v="2018-0018"/>
    <m/>
    <s v="MB/EPP 2018-18"/>
    <x v="169"/>
    <s v="MB/EPP 2018-18 – Bourriche en vannerie d’osier pelé élargie vers le haut, à fond et couvercle en bois. Sa base mesure 28,5 et son couvercle 38,7 cm de longueur. Ce dernier est percé d’un trou carré. La charnière est en rotin. Une courroie de toile forte permet de porter la bourriche en bandoulière. – Don de M. Alain Berton en provenance de M. René Berton."/>
    <x v="1"/>
    <s v="Ouest"/>
    <s v="B3"/>
    <s v="Exposé"/>
    <s v="Cirons"/>
    <m/>
    <m/>
    <m/>
    <m/>
    <m/>
    <x v="5"/>
    <m/>
    <s v="BERTON Alain"/>
    <s v="v_x000a_v_x000a_v_x000a_v_x000a_v_x000a_v"/>
    <x v="19"/>
  </r>
  <r>
    <s v="2018-0019"/>
    <m/>
    <s v="MB/EPP 2018-19"/>
    <x v="15"/>
    <s v="MB/EPP 2018-19 – Boille élargie vers le bas en fer blanc zingué, de marque « Maurer ». Sa base mesure 40 cm et son ouverture 24 cm de longueur. Deux bretelles en cuir, croisées en haut, permettent d’endosser le récipient. – Don de M. Alain Berton en provenance de M. René Berton."/>
    <x v="5"/>
    <s v="Est"/>
    <s v="B8"/>
    <s v="Exposé"/>
    <m/>
    <m/>
    <m/>
    <m/>
    <m/>
    <m/>
    <x v="5"/>
    <s v=" « Maurer »"/>
    <s v="BERTON Alain"/>
    <s v="v_x000a_v_x000a_v_x000a_v_x000a_v_x000a_v"/>
    <x v="19"/>
  </r>
  <r>
    <s v="2018-0020"/>
    <m/>
    <s v="MB/EPP 2018-20"/>
    <x v="21"/>
    <s v="MB/EPP 2018-20 – Berfou de maille 18 mm filoché en chanvre à la main et en spirale. Il compte 22 mailles sur 14 tours et le double jusqu’au 35e tour. Il se termine par un goléron comptant trois côtes de diminution sur 12 tours. Deux fils relient l’ouverture (golet) au cul de l’engin. Des cercles de diamètres croissants, vitriolés, sont cousus par des fils spiralés aux 15e, 25e et 35e tours. – Don de M. Alain Berton en provenance de M. René Berton."/>
    <x v="0"/>
    <s v="Ouest"/>
    <s v="B2"/>
    <s v="A 10h"/>
    <m/>
    <m/>
    <m/>
    <m/>
    <m/>
    <m/>
    <x v="0"/>
    <m/>
    <s v="BERTON Alain"/>
    <s v="v_x000a_v_x000a_v_x000a_v_x000a_v_x000a_v"/>
    <x v="19"/>
  </r>
  <r>
    <s v="2018-0021"/>
    <m/>
    <s v="MB/EPP 2018-21"/>
    <x v="21"/>
    <s v="MB/EPP 2018-21 – Berfou de maille 20 mm filoché en chanvre, à la main. Il compte 21 mailles sur 14 tours puis le double jusqu’au 33e, après quoi trois côtes de réduction en réduisent le nombre jusqu’à 6 ou 7 au 43e (golet). Des cercles sont cousus aux 15e, 23e et 33e tours. Les crosses mesurent 66 et 70 cm. – Don de M. Alain Berton en provenance de M. René Berton. "/>
    <x v="2"/>
    <s v="Est"/>
    <s v="B4"/>
    <n v="483"/>
    <m/>
    <m/>
    <m/>
    <m/>
    <m/>
    <m/>
    <x v="0"/>
    <m/>
    <s v="BERTON Alain"/>
    <s v="v_x000a_v_x000a_v_x000a_v_x000a_v_x000a_v"/>
    <x v="19"/>
  </r>
  <r>
    <s v="2018-0022"/>
    <m/>
    <s v="MB/EPP 2018-22"/>
    <x v="165"/>
    <s v="MB/EPP 2018-22 a, b, c et d – Fragments d’étoles de maille 27-28 mm en fil fort (anglais ?), dont trois avec des semosses (extrémités). Ils comptent 44 tours de hauteur. Les ansettes portent cinq mailles et des bignets d’écorce prennent place toutes les cinq ansettes. Le chalame et la vêtre sont en chanvre torsadé. Cette dernière est garnie de plombs pincés – Don de M. Alain Berton en provenance de M. René Berton."/>
    <x v="2"/>
    <s v="Est"/>
    <s v="B4"/>
    <n v="450"/>
    <s v="Caisse"/>
    <m/>
    <m/>
    <m/>
    <m/>
    <s v="Fragment"/>
    <x v="3"/>
    <m/>
    <s v="BERTON Alain"/>
    <s v="v_x000a_v_x000a_v_x000a_v_x000a_v_x000a_v"/>
    <x v="19"/>
  </r>
  <r>
    <s v="2018-0023"/>
    <m/>
    <s v="MB/EPP 2018-23"/>
    <x v="2"/>
    <s v="MB/EPP 2018-23 – Berfou en toile forte de machine, de maille 20 mm. Curieusement, son armature est entièrement métallique (alliage de cuivre) : cercles au 10e, 22e et 34e tours. Quatre côtes de réduction. Une crosse de 76 cm soutenant le cul et une autre de 48 cm. – Don de M. Alain Berton en provenance de M. René Berton."/>
    <x v="2"/>
    <s v="Est"/>
    <s v="B4"/>
    <n v="483"/>
    <m/>
    <m/>
    <m/>
    <m/>
    <m/>
    <s v="Bon"/>
    <x v="0"/>
    <m/>
    <s v="BERTON Alain"/>
    <s v="v_x000a_v_x000a_v_x000a_v_x000a_v_x000a_v"/>
    <x v="19"/>
  </r>
  <r>
    <s v="2018-0024"/>
    <m/>
    <s v="MB/EPP 2018-24"/>
    <x v="2"/>
    <s v="MB/EPP 2018-24 – Idem que MB/EPP 2018-23 mais en moins bon état. – Don de M. Alain Berton en provenance de M. René Berton."/>
    <x v="2"/>
    <s v="Est"/>
    <s v="B4"/>
    <n v="483"/>
    <m/>
    <m/>
    <m/>
    <m/>
    <m/>
    <m/>
    <x v="0"/>
    <m/>
    <s v="BERTON Alain"/>
    <s v="v_x000a_v_x000a_v_x000a_v_x000a_v_x000a_v"/>
    <x v="19"/>
  </r>
  <r>
    <s v="2018-0025"/>
    <m/>
    <s v="MB/EPP 2018-25"/>
    <x v="66"/>
    <s v="MB/EPP 2018-25 – Moufle en bois et corde en chanvre à une plus deux poulies à gorge en plastique. – Don de M. Alain Berton en provenance de M. René Berton."/>
    <x v="2"/>
    <s v="Nord"/>
    <s v="B4"/>
    <n v="470"/>
    <m/>
    <m/>
    <m/>
    <m/>
    <m/>
    <m/>
    <x v="6"/>
    <m/>
    <s v="BERTON Alain"/>
    <s v="v_x000a_v_x000a_v_x000a_v_x000a_v_x000a_v"/>
    <x v="19"/>
  </r>
  <r>
    <s v="2018-0026"/>
    <m/>
    <s v="MB/EPP 2018-26"/>
    <x v="18"/>
    <s v="MB/EPP 2018-26 – Dériveur gauche, en tôle, long de 33,5 cm, peint en orange. Il se compose d’un cylindre creux, terminé en pointe conique, et d’un aileron en gouttière. – Don de M. Alain Berton en provenance de M. René Berton."/>
    <x v="2"/>
    <s v="Nord"/>
    <s v="B4"/>
    <m/>
    <s v="Caisse &quot;Traîne&quot;"/>
    <m/>
    <m/>
    <m/>
    <m/>
    <m/>
    <x v="4"/>
    <m/>
    <s v="BERTON Alain"/>
    <s v="v_x000a_v_x000a_v_x000a_v_x000a_v_x000a_v"/>
    <x v="19"/>
  </r>
  <r>
    <s v="2018-0027"/>
    <m/>
    <s v="MB/EPP 2018-27"/>
    <x v="18"/>
    <s v="MB/EPP 2018-27 – Dériveur droit, en tôle, long de 33,5 cm, peint en orange. Il se compose d’un cylindre creux, terminé en pointe conique, et d’un aileron en gouttière. – Don de M. Alain Berton en provenance de M. René Berton."/>
    <x v="2"/>
    <s v="Nord"/>
    <s v="B4"/>
    <m/>
    <s v="Caisse &quot;Traîne&quot;"/>
    <m/>
    <m/>
    <m/>
    <m/>
    <m/>
    <x v="4"/>
    <m/>
    <s v="BERTON Alain"/>
    <s v="v_x000a_v_x000a_v_x000a_v_x000a_v_x000a_v"/>
    <x v="19"/>
  </r>
  <r>
    <s v="2018-0028"/>
    <m/>
    <s v="MB/EPP 2018-28"/>
    <x v="83"/>
    <s v="MB/EPP 2018-28 – Harpon métallique de 35,3 cm de longueur totale, composé d’une partie pointue barbelée d’une longueur d’environ 23,5 cm et d’une gaine destinée à recevoir un manche. Il aurait été forgé par le pêcheur Rousselot, de Bevaix. – Don de M. Alain Berton en provenance de M. René Berton."/>
    <x v="2"/>
    <s v="Nord"/>
    <s v="B4"/>
    <n v="470"/>
    <m/>
    <s v="Bevaix"/>
    <m/>
    <m/>
    <m/>
    <m/>
    <x v="3"/>
    <s v="ROUSSELOT"/>
    <s v="BERTON Alain"/>
    <s v="v_x000a_v_x000a_v_x000a_v_x000a_v_x000a_v"/>
    <x v="19"/>
  </r>
  <r>
    <s v="2018-0029"/>
    <m/>
    <s v="MB/EPP 2018-29"/>
    <x v="47"/>
    <s v="MB/EPP 2018-29 – Soliveau en liège mesurant 20x14x4-5 cm et marqué au feu « ROUSSELOT » – Don de M. Alain Berton en provenance de M. René Berton."/>
    <x v="2"/>
    <s v="Nord"/>
    <s v="B4"/>
    <n v="470"/>
    <m/>
    <m/>
    <m/>
    <m/>
    <m/>
    <m/>
    <x v="4"/>
    <s v="ROUSSELOT"/>
    <s v="BERTON Alain"/>
    <s v="v_x000a_v_x000a_v_x000a_v_x000a_v_x000a_v"/>
    <x v="19"/>
  </r>
  <r>
    <s v="2018-0030"/>
    <m/>
    <s v="MB/EPP 2018-30"/>
    <x v="54"/>
    <s v="MB/EPP 2018-30 – Bignets d’écorce (bruts ou paraffinés), de celluloïd et de polystyrène enfilés en collier. – Don de M. Alain Berton en provenance de M. René Berton."/>
    <x v="2"/>
    <s v="Nord"/>
    <s v="B4"/>
    <m/>
    <s v="Carton blanc"/>
    <m/>
    <m/>
    <m/>
    <m/>
    <m/>
    <x v="4"/>
    <m/>
    <s v="BERTON Alain"/>
    <s v="v_x000a_v_x000a_v_x000a_v_x000a_v_x000a_v"/>
    <x v="19"/>
  </r>
  <r>
    <s v="2018-0031"/>
    <m/>
    <s v="MB/EPP 2018-31"/>
    <x v="170"/>
    <s v="MB/EPP 2018-31 – Vêtre en sisal lestée de balles de plomb percées, probablement d’origine étrangère. – Don de M. Alain Berton en provenance de M. René Berton, juin 2018."/>
    <x v="2"/>
    <s v="Nord"/>
    <m/>
    <m/>
    <m/>
    <m/>
    <m/>
    <m/>
    <m/>
    <m/>
    <x v="2"/>
    <m/>
    <s v="BERTON René"/>
    <s v="v_x000a_v_x000a_v_x000a_v_x000a_v_x000a_v"/>
    <x v="19"/>
  </r>
  <r>
    <s v="2018-0032"/>
    <m/>
    <s v="MB/EPP 2018-32"/>
    <x v="151"/>
    <s v="MB/EPP 2018-32 – Moulinet avec dispositif multiplicatif et frein à cliquet déboîtable. – Don de M. Laurent Berton."/>
    <x v="6"/>
    <n v="506"/>
    <s v="B1"/>
    <m/>
    <m/>
    <m/>
    <m/>
    <m/>
    <m/>
    <m/>
    <x v="7"/>
    <m/>
    <s v="BERTON Laurent"/>
    <s v="v_x000a_v_x000a_v_x000a_v_x000a_v_x000a_v"/>
    <x v="19"/>
  </r>
  <r>
    <s v="2018-0033"/>
    <m/>
    <s v="MB/EPP 2018-33"/>
    <x v="140"/>
    <s v="MB/EPP 2018-33 – Cuillère métallique manufacturée peinte de points rouges sur trois lignes dont la seconde présente en alternance des points jaune pâle. – Don de M. Laurent Berton."/>
    <x v="3"/>
    <m/>
    <s v="Non local."/>
    <m/>
    <m/>
    <m/>
    <m/>
    <m/>
    <m/>
    <m/>
    <x v="11"/>
    <m/>
    <s v="BERTON Laurent"/>
    <s v="v_x000a_v_x000a_v_x000a_v_x000a_v_x000a_v"/>
    <x v="19"/>
  </r>
  <r>
    <s v="2018-0034"/>
    <m/>
    <s v="MB/EPP 2018-34"/>
    <x v="140"/>
    <s v="MB/EPP 2018-34 – Idem que MB/EPP 2018-33 mais avec une seule ligne de points rouges."/>
    <x v="3"/>
    <m/>
    <s v="Non local."/>
    <m/>
    <m/>
    <m/>
    <m/>
    <m/>
    <m/>
    <m/>
    <x v="11"/>
    <m/>
    <s v="BERTON Laurent"/>
    <s v="v_x000a_v_x000a_v_x000a_v_x000a_v_x000a_v"/>
    <x v="19"/>
  </r>
  <r>
    <s v="2018-0035"/>
    <m/>
    <s v="MB/EPP 2018-35"/>
    <x v="140"/>
    <s v="MB/EPP 2018-35 – Idem que MB/EPP 2018-33 mais avec trois bandes dont la médiane est surmontée de petits points rouges."/>
    <x v="3"/>
    <m/>
    <s v="Non local."/>
    <m/>
    <m/>
    <m/>
    <m/>
    <m/>
    <m/>
    <m/>
    <x v="11"/>
    <m/>
    <s v="BERTON Laurent"/>
    <s v="v_x000a_v_x000a_v_x000a_v_x000a_v_x000a_v"/>
    <x v="19"/>
  </r>
  <r>
    <s v="2018-0036"/>
    <m/>
    <s v="MB/EPP 2018-36"/>
    <x v="151"/>
    <s v="MB/EPP 2018-36 – Moulinet automatique. – Don de M. Laurent Berton."/>
    <x v="6"/>
    <n v="506"/>
    <s v="B1"/>
    <m/>
    <m/>
    <m/>
    <m/>
    <m/>
    <m/>
    <m/>
    <x v="7"/>
    <m/>
    <s v="BERTON Laurent"/>
    <s v="v_x000a_v_x000a_v_x000a_v_x000a_v_x000a_v"/>
    <x v="19"/>
  </r>
  <r>
    <s v="2018-0037"/>
    <m/>
    <s v="MB/EPP 2018-37"/>
    <x v="151"/>
    <s v="MB/EPP 2018-37 – Moulinet à multiplication, frein à cliquet déboîtable et guide d’enroulement. – Don de M. Laurent Berton."/>
    <x v="6"/>
    <n v="506"/>
    <s v="B1"/>
    <m/>
    <m/>
    <m/>
    <m/>
    <m/>
    <m/>
    <m/>
    <x v="7"/>
    <m/>
    <s v="BERTON Laurent"/>
    <s v="v_x000a_v_x000a_v_x000a_v_x000a_v_x000a_v"/>
    <x v="19"/>
  </r>
  <r>
    <s v="2018-0038"/>
    <m/>
    <s v="MB/EPP 2018-38"/>
    <x v="151"/>
    <s v="MB/EPP 2018-38 – Moulinet simple, en bois. (Cote inscrite sous une languette.) – Don de M. Laurent Berton."/>
    <x v="6"/>
    <n v="506"/>
    <s v="B1"/>
    <m/>
    <m/>
    <m/>
    <m/>
    <m/>
    <m/>
    <m/>
    <x v="7"/>
    <m/>
    <s v="BERTON Laurent"/>
    <s v="v_x000a_v_x000a_v_x000a_v_x000a_v_x000a_v"/>
    <x v="19"/>
  </r>
  <r>
    <s v="2018-0039"/>
    <m/>
    <s v="MB/EPP 2018-39"/>
    <x v="151"/>
    <s v="MB/EPP 2018-39 – Moulinet à monture latérale avec frein à cliquet déboîtable. – Don de M. Laurent Berton. "/>
    <x v="6"/>
    <n v="506"/>
    <s v="B1"/>
    <m/>
    <m/>
    <m/>
    <m/>
    <m/>
    <m/>
    <m/>
    <x v="7"/>
    <m/>
    <s v="BERTON Laurent"/>
    <s v="v_x000a_v_x000a_v_x000a_v_x000a_v_x000a_v"/>
    <x v="19"/>
  </r>
  <r>
    <s v="2018-0040"/>
    <m/>
    <s v="MB/EPP 2018-40"/>
    <x v="151"/>
    <s v="MB/EPP 2018-40 – Moulinet à bobine fixe avec rotor d’enroulement, ainsi que système antiretour et frein à cliquet déboîtables. Marque Luxor, Pezon et Michel. Fait en France. – Don de M. Laurent Berton."/>
    <x v="6"/>
    <n v="506"/>
    <s v="B1"/>
    <m/>
    <m/>
    <m/>
    <m/>
    <m/>
    <m/>
    <m/>
    <x v="7"/>
    <s v="Luxor, Pezon et Michel"/>
    <s v="BERTON Laurent"/>
    <s v="v_x000a_v_x000a_v_x000a_v_x000a_v_x000a_v"/>
    <x v="19"/>
  </r>
  <r>
    <s v="2018-0041"/>
    <m/>
    <s v="MB/EPP 2018-41"/>
    <x v="125"/>
    <s v="MB/EPP 2018-41 – Gambe lestée d’une douille remplie de plomb. Ses cinq hameçons sont garnis de crevettes synthétiques. – Don de M. Laurent Berton."/>
    <x v="2"/>
    <s v="Nord"/>
    <s v="B4"/>
    <m/>
    <m/>
    <m/>
    <m/>
    <m/>
    <m/>
    <m/>
    <x v="7"/>
    <m/>
    <s v="BERTON Laurent"/>
    <s v="v_x000a_v_x000a_v_x000a_v_x000a_v_x000a_v"/>
    <x v="19"/>
  </r>
  <r>
    <s v="2018-0042"/>
    <m/>
    <s v="MB/EPP 2018-42"/>
    <x v="125"/>
    <s v="MB/EPP 2018-42 – Gambe de marque L MATOU, sans hameçons. – Don de M. Laurent Berton."/>
    <x v="2"/>
    <s v="Nord"/>
    <s v="B4"/>
    <m/>
    <m/>
    <m/>
    <m/>
    <m/>
    <m/>
    <m/>
    <x v="7"/>
    <s v="marque L MATOU"/>
    <s v="BERTON Laurent"/>
    <s v="v_x000a_v_x000a_v_x000a_v_x000a_v_x000a_v"/>
    <x v="19"/>
  </r>
  <r>
    <s v="2018-0043"/>
    <m/>
    <s v="MB/EPP 2018-43"/>
    <x v="125"/>
    <s v="MB/EPP 2018-43 – Gambe enroulée sur un morceau de carton avec l’inscription manuscrite « 5 gambes sens ardillon 24/7/90 » emballée dans un sachet plastique. – Don de M. Laurent Berton."/>
    <x v="2"/>
    <s v="Nord"/>
    <s v="B4"/>
    <m/>
    <m/>
    <m/>
    <m/>
    <m/>
    <m/>
    <m/>
    <x v="7"/>
    <m/>
    <s v="BERTON Laurent"/>
    <s v="v_x000a_v_x000a_v_x000a_v_x000a_v_x000a_v"/>
    <x v="19"/>
  </r>
  <r>
    <s v="2018-0044"/>
    <m/>
    <s v="MB/EPP 2018-44"/>
    <x v="125"/>
    <s v="MB/EPP 2018-44 – Gambe et son petit enrouleur en forme de planchette. – Don de M. Laurent Berton."/>
    <x v="2"/>
    <s v="Nord"/>
    <s v="B4"/>
    <m/>
    <m/>
    <m/>
    <m/>
    <m/>
    <m/>
    <m/>
    <x v="7"/>
    <m/>
    <s v="BERTON Laurent"/>
    <s v="v_x000a_v_x000a_v_x000a_v_x000a_v_x000a_v"/>
    <x v="19"/>
  </r>
  <r>
    <s v="2018-0045"/>
    <m/>
    <s v="MB/EPP 2018-45"/>
    <x v="125"/>
    <s v="MB/EPP 2018-45 –Gambe et ses trois hameçons, enroulée sur un carton marqué AU PÊCHEUR C. Demange, Chavannes 3, 2000 Neuchâtel. – Don de M. Laurent Berton."/>
    <x v="2"/>
    <s v="Nord"/>
    <s v="B4"/>
    <m/>
    <m/>
    <m/>
    <m/>
    <m/>
    <m/>
    <m/>
    <x v="7"/>
    <m/>
    <s v="BERTON Laurent"/>
    <s v="v_x000a_v_x000a_v_x000a_v_x000a_v_x000a_v"/>
    <x v="19"/>
  </r>
  <r>
    <s v="2018-0046"/>
    <m/>
    <s v="MB/EPP 2018-46"/>
    <x v="125"/>
    <s v="MB/EPP 2018-46 – Gambe et ses cinq hameçons, enroulée sur un carton marqué AU PÊCHEUR C. Demange, Chavannes 3, 2000 Neuchâtel. – Don de M. Laurent Berton."/>
    <x v="2"/>
    <s v="Nord"/>
    <s v="B4"/>
    <m/>
    <m/>
    <m/>
    <m/>
    <m/>
    <m/>
    <m/>
    <x v="7"/>
    <m/>
    <s v="BERTON Laurent"/>
    <s v="v_x000a_v_x000a_v_x000a_v_x000a_v_x000a_v"/>
    <x v="19"/>
  </r>
  <r>
    <s v="2018-0047"/>
    <m/>
    <s v="MB/EPP 2018-47"/>
    <x v="125"/>
    <s v="MB/EPP 2018-47 – Deux gambes et leurs supports respectivement en bois et en plastique. – Don de M. Laurent Berton."/>
    <x v="2"/>
    <s v="Nord"/>
    <s v="B4"/>
    <m/>
    <m/>
    <m/>
    <m/>
    <m/>
    <m/>
    <m/>
    <x v="7"/>
    <m/>
    <s v="BERTON Laurent"/>
    <s v="v_x000a_v_x000a_v_x000a_v_x000a_v_x000a_v"/>
    <x v="19"/>
  </r>
  <r>
    <s v="2018-0048"/>
    <m/>
    <s v="MB/EPP 2018-48"/>
    <x v="125"/>
    <s v="MB/EPP 2018-48 – Gambe, portant cinq hameçons garnis de poissonets en plastique et lestée de plomb, enroulée sur un morceau de carton d’emballage. – Don de M. Laurent Berton."/>
    <x v="2"/>
    <s v="Nord"/>
    <s v="B4"/>
    <m/>
    <m/>
    <m/>
    <m/>
    <m/>
    <m/>
    <m/>
    <x v="7"/>
    <m/>
    <s v="BERTON Laurent"/>
    <s v="v_x000a_v_x000a_v_x000a_v_x000a_v_x000a_v"/>
    <x v="19"/>
  </r>
  <r>
    <s v="2018-0049"/>
    <m/>
    <s v="MB/EPP 2018-49"/>
    <x v="125"/>
    <s v="MB/EPP 2018-49 – Gambe enroulée sur une planchette, garnie d’une dizaine de petits plombs pincés et portant six hameçons dont trois gainés. – Don de M. Laurent Berton"/>
    <x v="2"/>
    <s v="Nord"/>
    <s v="B4"/>
    <n v="473"/>
    <m/>
    <m/>
    <m/>
    <m/>
    <m/>
    <m/>
    <x v="7"/>
    <m/>
    <s v="BERTON Laurent"/>
    <s v="v_x000a_v_x000a_v_x000a_v_x000a_v_x000a_v"/>
    <x v="19"/>
  </r>
  <r>
    <s v="2018-0050"/>
    <m/>
    <s v="MB/EPP 2018-50"/>
    <x v="171"/>
    <s v="MB/EPP 2018-50 – Enveloppe contenant des pochettes d’hameçons. – Don de M. Laurent Berton."/>
    <x v="2"/>
    <s v="Nord"/>
    <s v="B4"/>
    <n v="473"/>
    <m/>
    <m/>
    <m/>
    <m/>
    <m/>
    <m/>
    <x v="7"/>
    <m/>
    <s v="BERTON Laurent"/>
    <s v="v_x000a_v_x000a_v_x000a_v_x000a_v_x000a_v"/>
    <x v="19"/>
  </r>
  <r>
    <s v="2018-0051"/>
    <m/>
    <s v="MB/EPP 2018-51"/>
    <x v="125"/>
    <s v="MB/EPP 2018-51 – Gambe enroulée sur une planchette échancrée, portant trois hameçons dorés et protégée par un sachet de plastique agrafé. – Don de M. Laurent Berton."/>
    <x v="2"/>
    <s v="Nord"/>
    <s v="B4"/>
    <m/>
    <m/>
    <m/>
    <m/>
    <m/>
    <m/>
    <m/>
    <x v="7"/>
    <m/>
    <s v="BERTON Laurent"/>
    <s v="v_x000a_v_x000a_v_x000a_v_x000a_v_x000a_v"/>
    <x v="19"/>
  </r>
  <r>
    <s v="2018-0052"/>
    <m/>
    <s v="MB/EPP 2018-0052"/>
    <x v="172"/>
    <s v="MB/EPP 2018-0052 – Huit montures lestées de lignes de fond avec hameçons simples (à escher), enroulées sur des planchettes encochées . – Don de M. Laurent Berton."/>
    <x v="2"/>
    <s v="Nord"/>
    <s v="B4"/>
    <m/>
    <m/>
    <m/>
    <m/>
    <m/>
    <m/>
    <m/>
    <x v="7"/>
    <m/>
    <s v="BERTON Laurent"/>
    <s v="v_x000a_v_x000a_v_x000a_v_x000a_v_x000a_v"/>
    <x v="19"/>
  </r>
  <r>
    <s v="2018-0053"/>
    <m/>
    <s v="MB/EPP 2018-53"/>
    <x v="125"/>
    <s v="MB/EPP 2018-53 – Gambe enroulée sur un carton. – Don de M. Laurent Berton."/>
    <x v="2"/>
    <s v="Nord"/>
    <s v="B4"/>
    <m/>
    <m/>
    <m/>
    <m/>
    <m/>
    <m/>
    <m/>
    <x v="7"/>
    <m/>
    <s v="BERTON Laurent"/>
    <s v="v_x000a_v_x000a_v_x000a_v_x000a_v_x000a_v"/>
    <x v="19"/>
  </r>
  <r>
    <s v="2018-0054"/>
    <m/>
    <s v="MB/EPP 2018-0054"/>
    <x v="125"/>
    <s v="MB/EPP 2018-0054 – Gambe lestée de dix grains de plomb, portant trois hameçons gainés et trois nus, enroulée sur une planchette de presque 14 cm, encochée à ses extrémités. –  Provenance inconnue."/>
    <x v="2"/>
    <s v="Nord"/>
    <s v="Non local."/>
    <m/>
    <m/>
    <m/>
    <m/>
    <m/>
    <m/>
    <m/>
    <x v="7"/>
    <m/>
    <s v="Provenance inconnue"/>
    <s v="v_x000a_v_x000a_v_x000a_v_x000a_v_x000a_v"/>
    <x v="19"/>
  </r>
  <r>
    <s v="2018-0055"/>
    <m/>
    <s v="MB/EPP 2018-55"/>
    <x v="151"/>
    <s v="MB/EPP 2018-55 – Boîte en carton contenant de nombreux moulinets à bobine fixe, avec rotor d’enroulement, ainsi que système antiretour et frein à cliquet déboîtables. – Don de M. Laurent Berton."/>
    <x v="2"/>
    <s v="Nord"/>
    <s v="B4"/>
    <m/>
    <m/>
    <m/>
    <m/>
    <m/>
    <m/>
    <m/>
    <x v="7"/>
    <m/>
    <s v="BERTON Laurent"/>
    <s v="v_x000a_v_x000a_v_x000a_v_x000a_v_x000a_v"/>
    <x v="19"/>
  </r>
  <r>
    <s v="2018-0056"/>
    <m/>
    <s v="MB/EPP 2018-56"/>
    <x v="151"/>
    <s v="MB/EPP 2018-56 – Cornet contenant des moulinets métalliques simples et libres. – Don de M. Laurent Berton."/>
    <x v="2"/>
    <s v="Nord"/>
    <s v="B4"/>
    <n v="473"/>
    <m/>
    <m/>
    <m/>
    <m/>
    <m/>
    <m/>
    <x v="7"/>
    <m/>
    <s v="BERTON Laurent"/>
    <s v="v_x000a_v_x000a_v_x000a_v_x000a_v_x000a_v"/>
    <x v="19"/>
  </r>
  <r>
    <s v="2018-0057"/>
    <m/>
    <s v="MB/EPP 2018-57"/>
    <x v="151"/>
    <s v="MB/EPP 2018-57 – Cornet contenant des moulinets avec dispositif multiplicatif et frein à cliquet déboîtable. – Don de M. Laurent Berton."/>
    <x v="2"/>
    <s v="Nord"/>
    <s v="B4"/>
    <m/>
    <m/>
    <m/>
    <m/>
    <m/>
    <m/>
    <m/>
    <x v="7"/>
    <m/>
    <s v="BERTON Laurent"/>
    <s v="v_x000a_v_x000a_v_x000a_v_x000a_v_x000a_v"/>
    <x v="19"/>
  </r>
  <r>
    <s v="2018-0058"/>
    <m/>
    <s v="MB/EPP 2018-58"/>
    <x v="151"/>
    <s v="MB/EPP 2018-58 – Cornet contenant des moulinets à multiplication, frein à cliquet et guide d’enroulement. – Don de M. Laurent Berton."/>
    <x v="2"/>
    <s v="Nord"/>
    <s v="B4"/>
    <m/>
    <m/>
    <m/>
    <m/>
    <m/>
    <m/>
    <m/>
    <x v="7"/>
    <m/>
    <s v="BERTON Laurent"/>
    <s v="v_x000a_v_x000a_v_x000a_v_x000a_v_x000a_v"/>
    <x v="19"/>
  </r>
  <r>
    <s v="2018-0059"/>
    <m/>
    <s v="MB/EPP 2018-59"/>
    <x v="151"/>
    <s v="MB/EPP 2018-59 – Cornet contenant des moulinets simples avec freins à cliquets déboîtables. – Don de M. Laurent Berton."/>
    <x v="2"/>
    <s v="Nord"/>
    <s v="B4"/>
    <m/>
    <m/>
    <m/>
    <m/>
    <m/>
    <m/>
    <m/>
    <x v="7"/>
    <m/>
    <s v="BERTON Laurent"/>
    <s v="v_x000a_v_x000a_v_x000a_v_x000a_v_x000a_v"/>
    <x v="19"/>
  </r>
  <r>
    <s v="2018-0060"/>
    <m/>
    <s v="MB/EPP 2018-60"/>
    <x v="151"/>
    <s v="MB/EPP 2018-60 – Cornet contenant des moulinets particuliers. – Don de M. Laurent Berton."/>
    <x v="2"/>
    <s v="Nord"/>
    <s v="B4"/>
    <m/>
    <m/>
    <m/>
    <m/>
    <m/>
    <m/>
    <m/>
    <x v="7"/>
    <m/>
    <s v="BERTON Laurent"/>
    <s v="v_x000a_v_x000a_v_x000a_v_x000a_v_x000a_v"/>
    <x v="19"/>
  </r>
  <r>
    <s v="2018-0061"/>
    <m/>
    <s v="MB/EPP 2018-61"/>
    <x v="7"/>
    <s v="MB/EPP 2018-61 – Trois flotteurs en liège, pour ligne plongeante, traversés par une tige de bois coulissante, sans l’intermédiaire d’une paille. L’un est turbiné et les deux autres fuselés. – Don de M. Laurent Berton."/>
    <x v="2"/>
    <s v="Nord"/>
    <s v="B4"/>
    <n v="473"/>
    <m/>
    <m/>
    <m/>
    <m/>
    <m/>
    <m/>
    <x v="4"/>
    <m/>
    <s v="BERTON Laurent"/>
    <s v="v_x000a_v_x000a_v_x000a_v_x000a_v_x000a_v"/>
    <x v="19"/>
  </r>
  <r>
    <s v="2018-0062"/>
    <m/>
    <s v="MB/EPP 2018-0062"/>
    <x v="96"/>
    <s v="MB/EPP 2018-0062 – Cinq flotteurs traversés par un rachis de plume (cygne ?). Quatre sont rouges et de forme turbinée, un autre est vert et blanc et de forme fuselée. – Don de M. Laurent Berton."/>
    <x v="2"/>
    <s v="Nord"/>
    <s v="B4"/>
    <n v="473"/>
    <m/>
    <m/>
    <m/>
    <m/>
    <m/>
    <m/>
    <x v="4"/>
    <m/>
    <s v="BERTON Laurent"/>
    <s v="v_x000a_v_x000a_v_x000a_v_x000a_v_x000a_v"/>
    <x v="19"/>
  </r>
  <r>
    <s v="2018-0063"/>
    <m/>
    <s v="MB/EPP 2018-0063"/>
    <x v="7"/>
    <s v="MB/EPP 2018-0063 – Quatre flotteurs anciens, en liège, turbinés et percés. Deux d’entre eux sont traversés par une paille creuse dans laquelle peut coulisser une tige de bois légèrement conique. Deux autres flotteurs sont davantage cylindriques et traversés par une ancienne cartouche de stylo bille, apparemment, rétrécie en haut. – Don de M. Laurent Berton."/>
    <x v="3"/>
    <m/>
    <s v="Non local."/>
    <m/>
    <m/>
    <m/>
    <m/>
    <m/>
    <m/>
    <m/>
    <x v="4"/>
    <m/>
    <s v="BERTON Laurent"/>
    <s v="v_x000a_v_x000a_v_x000a_v_x000a_v_x000a_v"/>
    <x v="19"/>
  </r>
  <r>
    <s v="2018-0064"/>
    <m/>
    <s v="MB/EPP 2018-64"/>
    <x v="151"/>
    <s v="MB/EPP 2018-64 – Moulinet simple avec frein à cliquet déboîtable. – Don de M. Laurent Berton."/>
    <x v="6"/>
    <n v="506"/>
    <s v="B4"/>
    <m/>
    <m/>
    <m/>
    <m/>
    <m/>
    <m/>
    <m/>
    <x v="7"/>
    <m/>
    <s v="BERTON Laurent"/>
    <s v="v_x000a_v_x000a_v_x000a_v_x000a_v_x000a_v"/>
    <x v="19"/>
  </r>
  <r>
    <s v="2018-0065"/>
    <m/>
    <s v="MB/EPP 2018-65"/>
    <x v="151"/>
    <s v="MB/EPP 2018-65 – Moulinet à multiplication, bobine fixe, rotor et « gâchette » antiretour. – Don de M. Laurent Berton"/>
    <x v="6"/>
    <n v="506"/>
    <s v="B4"/>
    <m/>
    <m/>
    <m/>
    <m/>
    <m/>
    <m/>
    <m/>
    <x v="7"/>
    <m/>
    <s v="BERTON Laurent"/>
    <s v="v_x000a_v_x000a_v_x000a_v_x000a_v_x000a_v"/>
    <x v="19"/>
  </r>
  <r>
    <s v="2018-0066"/>
    <m/>
    <s v="MB/EPP 2018-66"/>
    <x v="151"/>
    <s v="MB/EPP 2018-66 – Moulinet à multiplication, bobine fixe, rotor et « gâchette » antiretour. – Don de M. Laurent Berton."/>
    <x v="6"/>
    <n v="506"/>
    <s v="B4"/>
    <m/>
    <m/>
    <m/>
    <m/>
    <m/>
    <m/>
    <m/>
    <x v="7"/>
    <m/>
    <s v="BERTON Laurent"/>
    <s v="v_x000a_v_x000a_v_x000a_v_x000a_v_x000a_v"/>
    <x v="19"/>
  </r>
  <r>
    <s v="2018-0067"/>
    <m/>
    <s v="MB/EPP 2018-67"/>
    <x v="125"/>
    <s v="MB/EPP 2018-67 – Enveloppe contenant une gambe avec support en plastique couleur ivoire. – Don de M. Laurent Berton."/>
    <x v="2"/>
    <s v="Nord"/>
    <s v="B4"/>
    <n v="473"/>
    <m/>
    <m/>
    <m/>
    <m/>
    <m/>
    <m/>
    <x v="7"/>
    <m/>
    <s v="BERTON Laurent"/>
    <s v="v_x000a_v_x000a_v_x000a_v_x000a_v_x000a_v"/>
    <x v="19"/>
  </r>
  <r>
    <s v="2018-0068"/>
    <m/>
    <s v="MB/EPP 2018-68"/>
    <x v="125"/>
    <s v="MB/EPP 2018-68 – Enveloppe contenant deux gambes sans support. – Don de M. Laurent Berton."/>
    <x v="2"/>
    <s v="Nord"/>
    <s v="B4"/>
    <m/>
    <m/>
    <m/>
    <m/>
    <m/>
    <m/>
    <m/>
    <x v="7"/>
    <m/>
    <s v="BERTON Laurent"/>
    <s v="v_x000a_v_x000a_v_x000a_v_x000a_v_x000a_v"/>
    <x v="19"/>
  </r>
  <r>
    <s v="2018-0069"/>
    <m/>
    <s v="MB/EPP 2018-69"/>
    <x v="125"/>
    <s v="MB/EPP 2018-69 – Enveloppe contenant une boîte abritant des gambes à petits hameçons, enroulées sur des morceaux de carton. – Don de M. Laurent Berton, août 2018._x000a_MB/EPP 2018-0069 bis – Gambes dont deux des trois hameçons sont garnis de « cramousards ». Elle est enroulée sur une plaquette de bois et lestée par une douille de balle de fusil remplie de plomb. – Don de M. Laurent Berton."/>
    <x v="2"/>
    <s v="Nord"/>
    <s v="B4"/>
    <n v="473"/>
    <s v="B1 Vitrine 2"/>
    <m/>
    <m/>
    <m/>
    <m/>
    <m/>
    <x v="7"/>
    <m/>
    <s v="BERTON Laurent"/>
    <s v="v_x000a_v_x000a_v_x000a_v_x000a_v_x000a_v"/>
    <x v="19"/>
  </r>
  <r>
    <s v="2018-0070"/>
    <m/>
    <s v="MB/EPP 2018-70"/>
    <x v="173"/>
    <s v="MB/EPP 2018-70 – Boîte contenant des mouches. – Don de M. Laurent Berton."/>
    <x v="4"/>
    <m/>
    <s v="B1"/>
    <s v="Vitrine 2"/>
    <m/>
    <m/>
    <m/>
    <m/>
    <m/>
    <m/>
    <x v="11"/>
    <m/>
    <s v="BERTON Laurent"/>
    <s v="v_x000a_v_x000a_v_x000a_v_x000a_v_x000a_v"/>
    <x v="19"/>
  </r>
  <r>
    <s v="2018-0072"/>
    <m/>
    <s v="MB/EPP 2018-72"/>
    <x v="174"/>
    <s v="MB/EPP 2018-72 – Sept cuillères en coquilles de moule du lac ou anodonte des cygnes (dont une avec hameçon triple et petit cœur rouge). – Don de M. Laurent Berton."/>
    <x v="4"/>
    <m/>
    <s v="B1"/>
    <s v="Vitrine 2"/>
    <m/>
    <m/>
    <m/>
    <m/>
    <m/>
    <m/>
    <x v="11"/>
    <m/>
    <s v="BERTON Laurent"/>
    <s v="v_x000a_v_x000a_v_x000a_v_x000a_v_x000a_v"/>
    <x v="19"/>
  </r>
  <r>
    <s v="2018-0073"/>
    <m/>
    <s v="MB/EPP 2018-0073"/>
    <x v="175"/>
    <s v="MB/EPP 2018-0073 – Quatre lignes prémontées en nylon monofil, lestées de cinq grains de plomb pincés, gainées d’un manchon coulissant orange et terminées par un petit hameçon (pour la truite en rivière). Elles sont enroulées sur de petits morceaux de carton. Trois sur quatre portent des leurres artificiels orangeâtres en forme de teigne. – Don de M. Laurent Berton."/>
    <x v="2"/>
    <s v="Nord"/>
    <s v="Non local."/>
    <m/>
    <m/>
    <m/>
    <m/>
    <m/>
    <m/>
    <m/>
    <x v="7"/>
    <m/>
    <s v="BERTON Laurent"/>
    <s v="v_x000a_v_x000a_v_x000a_v_x000a_v_x000a_v"/>
    <x v="19"/>
  </r>
  <r>
    <s v="2019-0001"/>
    <m/>
    <s v="MB/EPP 2019-01"/>
    <x v="176"/>
    <s v="MB/EPP 2019-01 – Moulage de brochet, en plâtre, réalisé en 1982 par Roger Verdon de Chavannes-le-Chêne. – Don de Mme Brigitte Nicole-Groux, Donneloye."/>
    <x v="6"/>
    <s v="Est"/>
    <s v="B5"/>
    <m/>
    <m/>
    <m/>
    <n v="1982"/>
    <n v="1982"/>
    <n v="1982"/>
    <m/>
    <x v="12"/>
    <m/>
    <s v="NICOLE-GROUX Brigitte"/>
    <s v="v_x000a_v_x000a_v_x000a_v_x000a_v_x000a_v"/>
    <x v="20"/>
  </r>
  <r>
    <s v="2019-0002"/>
    <m/>
    <s v="MB/EPP 2019-02"/>
    <x v="177"/>
    <s v="MB/EPP 2019-02 – Céramique du même brochet (MB/EPP 2019-01) montée sur une planche, réalisé en 1982 par Roger Verdon de Chavannes-le-Chêne. – Don de Mme Brigitte Nicole-Groux, Donneloye."/>
    <x v="6"/>
    <s v="Est"/>
    <s v="B5"/>
    <m/>
    <m/>
    <s v="Chavannes-le-Chêne"/>
    <n v="1982"/>
    <n v="1982"/>
    <n v="1982"/>
    <m/>
    <x v="12"/>
    <s v="Roger Verdon"/>
    <s v="NICOLE-GROUX Brigitte"/>
    <s v="v_x000a_v_x000a_v_x000a_v_x000a_v_x000a_v"/>
    <x v="20"/>
  </r>
  <r>
    <s v="2019-0004"/>
    <m/>
    <s v="MB/EPP 2019-04"/>
    <x v="178"/>
    <s v="MB/EPP 2019-04 – Céramique de cette même truite (MB/EPP 2019-03 cassée et éliminée en 2024) montée sur une planche,  réalisé en 1982 par Roger Verdon de Chavannes-le-Chêne. – Don de Mme Brigitte Nicole-Groux, Donneloye."/>
    <x v="6"/>
    <s v="Est"/>
    <s v="B5"/>
    <m/>
    <m/>
    <s v="Chavannes-le-Chêne"/>
    <n v="1982"/>
    <n v="1982"/>
    <n v="1982"/>
    <m/>
    <x v="12"/>
    <s v="Roger Verdon"/>
    <s v="NICOLE-GROUX Brigitte"/>
    <s v="v_x000a_v_x000a_v_x000a_v_x000a_v_x000a_v"/>
    <x v="20"/>
  </r>
  <r>
    <s v="2019-0005"/>
    <m/>
    <s v="MB/EPP 2019-05"/>
    <x v="179"/>
    <s v="MB/EPP 2019-05 a, b et c – Triptyque de Mme Christine Albine Rolle fait de trois panneaux couverts de bignets. Ces derniers provenaient du pêcheur Périllard, de Cortaillod. – Don de Mme Christine Albine Rolle, Boudry."/>
    <x v="6"/>
    <s v="Est"/>
    <s v="B5"/>
    <m/>
    <m/>
    <s v="Cortaillod"/>
    <m/>
    <m/>
    <m/>
    <m/>
    <x v="4"/>
    <m/>
    <s v="ALBINE ROLLE Christine"/>
    <s v="v_x000a_v_x000a_v_x000a_v_x000a_v_x000a_v"/>
    <x v="20"/>
  </r>
  <r>
    <s v="2019-0006"/>
    <m/>
    <s v="MB/EPP 2019-06"/>
    <x v="180"/>
    <s v="MB/EPP 2019-06 – Canot de pêche en bois de type « Staempfli 600 », datant des années 1930 et immatriculé NE 1606. – Don de M. Alain Berton, Neuchâtel."/>
    <x v="6"/>
    <n v="505"/>
    <m/>
    <m/>
    <m/>
    <m/>
    <s v="des années 1930"/>
    <n v="1930"/>
    <n v="1939"/>
    <m/>
    <x v="8"/>
    <s v="« Staempfli 600 »"/>
    <s v="BERTON Alain"/>
    <s v="v_x000a_v_x000a_v_x000a_v_x000a_v_x000a_v"/>
    <x v="20"/>
  </r>
  <r>
    <s v="2019-0007"/>
    <m/>
    <s v="MB/EPP 2019-07"/>
    <x v="74"/>
    <s v="MB/EPP 2019-07 – Galet encoché de 111 g trouvé par M. Olivier Junod sur la beine lacustre, accroché à un filet par les moules zébrées qui s’y étaient fixées. – Don de M. Olivier Junod, La Tuilière, Bevaix."/>
    <x v="6"/>
    <s v="Extérieur"/>
    <s v="B5"/>
    <m/>
    <m/>
    <m/>
    <s v="Néolitique"/>
    <n v="-10000"/>
    <n v="-2200"/>
    <m/>
    <x v="10"/>
    <m/>
    <s v="JUNOD Olivier"/>
    <s v="v_x000a_v_x000a_v_x000a_v_x000a_v_x000a_v"/>
    <x v="20"/>
  </r>
  <r>
    <s v="2019-0008"/>
    <m/>
    <s v="MB/EPP 2019-08"/>
    <x v="74"/>
    <s v="MB/EPP 2019-08 – Galet encoché de 68 g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09"/>
    <m/>
    <s v="MB/EPP 2019-09"/>
    <x v="74"/>
    <s v="MB/EPP 2019-09 – Idem que MB/EPP 2019-08. Poids 167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0"/>
    <m/>
    <s v="MB/EPP 2019-10"/>
    <x v="74"/>
    <s v="MB/EPP 2019-10 – Idem que MB/EPP 2019-08. Poids 196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1"/>
    <m/>
    <s v="MB/EPP 2019-11"/>
    <x v="74"/>
    <s v="MB/EPP 2019-11 – Idem que MB/EPP 2019-08. Poids 213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2"/>
    <m/>
    <s v="MB/EPP 2019-12"/>
    <x v="74"/>
    <s v="MB/EPP 2019-12 – Idem que MB/EPP 2019-08. Poids 227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3"/>
    <m/>
    <s v="MB/EPP 2019-13"/>
    <x v="74"/>
    <s v="MB/EPP 2019-13 – Idem que MB/EPP 2019-08. Poids 228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4"/>
    <m/>
    <s v="MB/EPP 2019-14"/>
    <x v="74"/>
    <s v="MB/EPP 2019-14 – Idem que MB/EPP 2019-08. Poids 237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5"/>
    <m/>
    <s v="MB/EPP 2019-15"/>
    <x v="74"/>
    <s v="MB/EPP 2019-15 – Idem que MB/EPP 2019-08. Poids 245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6"/>
    <m/>
    <s v="MB/EPP 2019-16"/>
    <x v="74"/>
    <s v="MB/EPP 2019-16 – Idem que MB/EPP 2019-08. Poids 246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7"/>
    <m/>
    <s v="MB/EPP 2019-17"/>
    <x v="74"/>
    <s v="MB/EPP 2019-17 – Idem que MB/EPP 2019-08. Poids 246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8"/>
    <m/>
    <s v="MB/EPP 2019-18"/>
    <x v="74"/>
    <s v="MB/EPP 2019-18 – Idem que MB/EPP 2019-08. Poids 249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19"/>
    <m/>
    <s v="MB/EPP 2019-19"/>
    <x v="74"/>
    <s v="MB/EPP 2019-19 – Idem que MB/EPP 2019-08. Poids 249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0"/>
    <m/>
    <s v="MB/EPP 2019-20"/>
    <x v="74"/>
    <s v="MB/EPP 2019-20 – Idem que MB/EPP 2019-08. Poids 249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1"/>
    <m/>
    <s v="MB/EPP 2019-21"/>
    <x v="74"/>
    <s v="MB/EPP 2019-21 – Idem que MB/EPP 2019-08. Poids 249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2"/>
    <m/>
    <s v="MB/EPP 2019-22"/>
    <x v="74"/>
    <s v="MB/EPP 2019-22 – Idem que MB/EPP 2019-08. Poids 251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3"/>
    <m/>
    <s v="MB/EPP 2019-23"/>
    <x v="74"/>
    <s v="MB/EPP 2019-23 – Idem que MB/EPP 2019-08. Poids 256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4"/>
    <m/>
    <s v="MB/EPP 2019-24"/>
    <x v="74"/>
    <s v="MB/EPP 2019-24 – Idem que MB/EPP 2019-08. Poids 259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5"/>
    <m/>
    <s v="MB/EPP 2019-25"/>
    <x v="74"/>
    <s v="MB/EPP 2019-25 – Idem que MB/EPP 2019-08. Poids 269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6"/>
    <m/>
    <s v="MB/EPP 2019-26"/>
    <x v="74"/>
    <s v="MB/EPP 2019-26 – Idem que MB/EPP 2019-08. Poids 272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7"/>
    <m/>
    <s v="MB/EPP 2019-27"/>
    <x v="74"/>
    <s v="MB/EPP 2019-27 – Idem que MB/EPP 2019-08. Poids 275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8"/>
    <m/>
    <s v="MB/EPP 2019-28"/>
    <x v="74"/>
    <s v="MB/EPP 2019-28 – Idem que MB/EPP 2019-08. Poids 284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29"/>
    <m/>
    <s v="MB/EPP 2019-29"/>
    <x v="74"/>
    <s v="MB/EPP 2019-29 – Idem que MB/EPP 2019-08. Poids 297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0"/>
    <m/>
    <s v="MB/EPP 2019-30"/>
    <x v="74"/>
    <s v="MB/EPP 2019-30 – Idem que MB/EPP 2019-08. Poids 298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1"/>
    <m/>
    <s v="MB/EPP 2019-31"/>
    <x v="74"/>
    <s v="MB/EPP 2019-31 – Idem que MB/EPP 2019-08. Poids 304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2"/>
    <m/>
    <s v="MB/EPP 2019-32"/>
    <x v="74"/>
    <s v="MB/EPP 2019-32 – Idem que MB/EPP 2019-08. Poids 308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3"/>
    <m/>
    <s v="MB/EPP 2019-33"/>
    <x v="74"/>
    <s v="MB/EPP 2019-33 – Idem que MB/EPP 2019-08. Poids 311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4"/>
    <m/>
    <s v="MB/EPP 2019-34"/>
    <x v="74"/>
    <s v="MB/EPP 2019-34 – Idem que MB/EPP 2019-08. Poids 315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5"/>
    <m/>
    <s v="MB/EPP 2019-35"/>
    <x v="74"/>
    <s v="MB/EPP 2019-35 – Idem que MB/EPP 2019-08. Poids 318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6"/>
    <m/>
    <s v="MB/EPP 2019-36"/>
    <x v="74"/>
    <s v="MB/EPP 2019-36 – Idem que MB/EPP 2019-08. Poids 372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7"/>
    <m/>
    <s v="MB/EPP 2019-37"/>
    <x v="74"/>
    <s v="MB/EPP 2019-37 – Idem que MB/EPP 2019-08. Poids 389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8"/>
    <m/>
    <s v="MB/EPP 2019-38"/>
    <x v="74"/>
    <s v="MB/EPP 2019-38 – Idem que MB/EPP 2019-08. Poids 393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39"/>
    <m/>
    <s v="MB/EPP 2019-39"/>
    <x v="74"/>
    <s v="MB/EPP 2019-39 – Idem que MB/EPP 2019-08. Poids 403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40"/>
    <m/>
    <s v="MB/EPP 2019-40"/>
    <x v="74"/>
    <s v="MB/EPP 2019-40 – Idem que MB/EPP 2019-08. Poids 404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41"/>
    <m/>
    <s v="MB/EPP 2019-41"/>
    <x v="74"/>
    <s v="MB/EPP 2019-41 – Idem que MB/EPP 2019-08. Poids 429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42"/>
    <m/>
    <s v="MB/EPP 2019-42"/>
    <x v="74"/>
    <s v="MB/EPP 2019-42 – Idem que MB/EPP 2019-08. Poids 438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43"/>
    <m/>
    <s v="MB/EPP 2019-43"/>
    <x v="74"/>
    <s v="MB/EPP 2019-43 – Idem que MB/EPP 2019-08. Poids 449 g_x000a_Galet encoché trouvé par M. Olivier Junod sur la beine lacustre, accroché à un filet par les moules zébrées qui s’y étaient fixées. – Don de M. Olivier Junod, La Tuilière de Bevaix."/>
    <x v="6"/>
    <s v="Extérieur"/>
    <s v="B5"/>
    <m/>
    <m/>
    <m/>
    <s v="Néolitique"/>
    <n v="-10000"/>
    <n v="-2200"/>
    <m/>
    <x v="10"/>
    <m/>
    <s v="JUNOD Olivier"/>
    <s v="v_x000a_v_x000a_v_x000a_v_x000a_v_x000a_v"/>
    <x v="20"/>
  </r>
  <r>
    <s v="2019-0044"/>
    <m/>
    <s v="MB/EPP 2019-44"/>
    <x v="74"/>
    <s v="MB/EPP 2019-44 – Galet encoché de 500 g trouvé par M. Olivier Junod sur la beine lacustre, accroché à un filet par les moules zébrées qui s’y étaient fixées. – Don de M. Olivier Junod, La Tuilière de Bevaix. – Les galets profondément encochés de ce type ont été trouvés devant Treytel et sont probablement néolitiques. "/>
    <x v="6"/>
    <s v="Extérieur"/>
    <s v="B5"/>
    <m/>
    <m/>
    <m/>
    <s v="Néolitique"/>
    <n v="-10000"/>
    <n v="-2200"/>
    <m/>
    <x v="10"/>
    <m/>
    <s v="JUNOD Olivier"/>
    <s v="v_x000a_v_x000a_v_x000a_v_x000a_v_x000a_v"/>
    <x v="20"/>
  </r>
  <r>
    <s v="2019-0045"/>
    <m/>
    <s v="MB/EPP 2019-45"/>
    <x v="74"/>
    <s v="MB/EPP 2019-45 – Idem que MB/EPP 2019-44. Poids 529 g_x000a_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
    <x v="6"/>
    <s v="Extérieur"/>
    <s v="B5"/>
    <m/>
    <m/>
    <m/>
    <s v="Néolitique"/>
    <n v="-10000"/>
    <n v="-2200"/>
    <m/>
    <x v="10"/>
    <m/>
    <s v="JUNOD Olivier"/>
    <s v="v_x000a_v_x000a_v_x000a_v_x000a_v_x000a_v"/>
    <x v="20"/>
  </r>
  <r>
    <s v="2019-0046"/>
    <m/>
    <s v="MB/EPP 2019-46"/>
    <x v="74"/>
    <s v="MB/EPP 2019-46 – Idem que MB/EPP 2019-44. Poids 549 g_x000a_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
    <x v="6"/>
    <s v="Extérieur"/>
    <s v="B5"/>
    <m/>
    <m/>
    <m/>
    <s v="Néolitique"/>
    <n v="-10000"/>
    <n v="-2200"/>
    <m/>
    <x v="10"/>
    <m/>
    <s v="JUNOD Olivier"/>
    <s v="v_x000a_v_x000a_v_x000a_v_x000a_v_x000a_v"/>
    <x v="20"/>
  </r>
  <r>
    <s v="2019-0047"/>
    <m/>
    <s v="MB/EPP 2019-47"/>
    <x v="74"/>
    <s v="MB/EPP 2019-47 – Idem que MB/EPP 2019-44. Poids 597 g_x000a_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htiques."/>
    <x v="6"/>
    <s v="Extérieur"/>
    <s v="B5"/>
    <m/>
    <m/>
    <m/>
    <s v="Néolitique"/>
    <n v="-10000"/>
    <n v="-2200"/>
    <m/>
    <x v="10"/>
    <m/>
    <s v="JUNOD Olivier"/>
    <s v="v_x000a_v_x000a_v_x000a_v_x000a_v_x000a_v"/>
    <x v="20"/>
  </r>
  <r>
    <s v="2019-0048"/>
    <m/>
    <s v="MB/EPP 2019-48"/>
    <x v="74"/>
    <s v="MB/EPP 2019-48 – Idem que MB/EPP 2019-44. Poids 617 g_x000a_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
    <x v="6"/>
    <s v="Extérieur"/>
    <s v="B5"/>
    <m/>
    <m/>
    <m/>
    <s v="Néolitique"/>
    <n v="-10000"/>
    <n v="-2200"/>
    <m/>
    <x v="10"/>
    <m/>
    <s v="JUNOD Olivier"/>
    <s v="v_x000a_v_x000a_v_x000a_v_x000a_v_x000a_v"/>
    <x v="20"/>
  </r>
  <r>
    <s v="2019-0049"/>
    <m/>
    <s v="MB/EPP 2019-49"/>
    <x v="74"/>
    <s v="MB/EPP 2019-49 – Idem que MB/EPP 2019-44. Poids 627 g_x000a_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
    <x v="6"/>
    <s v="Extérieur"/>
    <s v="B5"/>
    <m/>
    <m/>
    <m/>
    <s v="Néolitique"/>
    <n v="-10000"/>
    <n v="-2200"/>
    <m/>
    <x v="10"/>
    <m/>
    <s v="JUNOD Olivier"/>
    <s v="v_x000a_v_x000a_v_x000a_v_x000a_v_x000a_v"/>
    <x v="20"/>
  </r>
  <r>
    <s v="2019-0050"/>
    <m/>
    <s v="MB/EPP 2019-50"/>
    <x v="74"/>
    <s v="MB/EPP 2019-50 – Idem que MB/EPP 2019-44. Poids 815 g_x000a_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
    <x v="6"/>
    <s v="Extérieur"/>
    <s v="B5"/>
    <m/>
    <m/>
    <m/>
    <s v="Néolitique"/>
    <n v="-10000"/>
    <n v="-2200"/>
    <m/>
    <x v="10"/>
    <m/>
    <s v="JUNOD Olivier"/>
    <s v="v_x000a_v_x000a_v_x000a_v_x000a_v_x000a_v"/>
    <x v="20"/>
  </r>
  <r>
    <s v="2019-0051"/>
    <m/>
    <s v="MB/EPP 2019-51"/>
    <x v="74"/>
    <s v="MB/EPP 2019-51 – Idem que MB/EPP 2019-44. Poids 823 g_x000a_Galet encoché de trouvé par M. Olivier Junod sur la beine lacustre, accroché à un filet par les moules zébrées qui s’y étaient fixées. – Don de M. Olivier Junod, La Tuilière de Bevaix. – Les galets profondément encochés de ce type ont été trouvés devant Treytel et sont probablement néolithiques. "/>
    <x v="6"/>
    <s v="Extérieur"/>
    <s v="B5"/>
    <m/>
    <m/>
    <m/>
    <s v="Néolitique"/>
    <n v="-10000"/>
    <n v="-2200"/>
    <m/>
    <x v="10"/>
    <m/>
    <s v="JUNOD Olivier"/>
    <s v="v_x000a_v_x000a_v_x000a_v_x000a_v_x000a_v"/>
    <x v="20"/>
  </r>
  <r>
    <s v="2019-0052"/>
    <m/>
    <s v="MB/EPP 2019-52"/>
    <x v="74"/>
    <s v="MB/EPP 2019-52 – Galet encoché de 1074 g trouvé par M. Olivier Junod sur la beine lacustre, accroché à un filet par les moules zébrées qui s’y étaient fixées. – Don de M. Olivier Junod, La Tuilière de Bevaix. – Les galets lourds ont été trouvés à la Papette, sur la Motte."/>
    <x v="6"/>
    <s v="Extérieur"/>
    <s v="B5"/>
    <m/>
    <m/>
    <m/>
    <s v="Néolitique"/>
    <n v="-10000"/>
    <n v="-2200"/>
    <m/>
    <x v="10"/>
    <m/>
    <s v="JUNOD Olivier"/>
    <s v="v_x000a_v_x000a_v_x000a_v_x000a_v_x000a_v"/>
    <x v="20"/>
  </r>
  <r>
    <s v="2019-0053"/>
    <m/>
    <s v="MB/EPP 2019-53"/>
    <x v="74"/>
    <s v="MB/EPP 2019-53 – Idem que MB/EPP 2019-52. Poids 1588 g_x000a_Galet encoché trouvé par M. Olivier Junod sur la beine lacustre, accroché à un filet par les moules zébrées qui s’y étaient fixées. – Don de M. Olivier Junod, La Tuilière de Bevaix. – Les galets lourds ont été trouvés à la Papette, sur la Motte."/>
    <x v="6"/>
    <s v="Extérieur"/>
    <s v="B5"/>
    <m/>
    <m/>
    <m/>
    <s v="Néolitique"/>
    <n v="-10000"/>
    <n v="-2200"/>
    <m/>
    <x v="10"/>
    <m/>
    <s v="JUNOD Olivier"/>
    <s v="v_x000a_v_x000a_v_x000a_v_x000a_v_x000a_v"/>
    <x v="20"/>
  </r>
  <r>
    <s v="2019-0054"/>
    <m/>
    <s v="MB/EPP 2019-54"/>
    <x v="74"/>
    <s v="MB/EPP 2019-54 – Idem que MB/EPP 2019-52. Poids 1600 g_x000a_Galet encoché trouvé par M. Olivier Junod sur la beine lacustre, accroché à un filet par les moules zébrées qui s’y étaient fixées. – Don de M. Olivier Junod, La Tuilière de Bevaix. – Les galets lourds ont été trouvés à la Papette, sur la Motte."/>
    <x v="6"/>
    <s v="Extérieur"/>
    <s v="B5"/>
    <m/>
    <m/>
    <m/>
    <s v="Néolitique"/>
    <n v="-10000"/>
    <n v="-2200"/>
    <m/>
    <x v="10"/>
    <m/>
    <s v="JUNOD Olivier"/>
    <s v="v_x000a_v_x000a_v_x000a_v_x000a_v_x000a_v"/>
    <x v="20"/>
  </r>
  <r>
    <s v="2019-0055"/>
    <m/>
    <s v="MB/EPP 2019-55"/>
    <x v="74"/>
    <s v="MB/EPP 2019-55 – Idem que MB/EPP 2019-52. Poids 3410 g_x000a_Galet encoché trouvé par M. Olivier Junod sur la beine lacustre, accroché à un filet par les moules zébrées qui s’y étaient fixées. – Don de M. Olivier Junod, La Tuilière de Bevaix. – Les galets lourds ont été trouvés à la Papette, sur la Motte."/>
    <x v="6"/>
    <s v="Extérieur"/>
    <s v="B5"/>
    <m/>
    <m/>
    <m/>
    <s v="Néolitique"/>
    <n v="-10000"/>
    <n v="-2200"/>
    <m/>
    <x v="10"/>
    <m/>
    <s v="JUNOD Olivier"/>
    <s v="v_x000a_v_x000a_v_x000a_v_x000a_v_x000a_v"/>
    <x v="20"/>
  </r>
  <r>
    <s v="2019-0056"/>
    <m/>
    <s v="MB/EPP 2019-56"/>
    <x v="137"/>
    <s v="MB/EPP 2019-56 – Loquette ayant appartenu au docteur de Montmollin, à Chez-le-Bart, qui l’utilisa dans le deuxième quart du XXe siècle. – Don de M. Martial de Montmollin."/>
    <x v="6"/>
    <s v="Toit"/>
    <s v="B5"/>
    <m/>
    <m/>
    <m/>
    <s v="deuxième quart du XXe siècle"/>
    <n v="1925"/>
    <n v="1950"/>
    <m/>
    <x v="8"/>
    <m/>
    <s v="de MONTMOLLIN Martial"/>
    <s v="v_x000a_v_x000a_v_x000a_v_x000a_v_x000a_v"/>
    <x v="20"/>
  </r>
  <r>
    <s v="2019-0057"/>
    <m/>
    <s v="MB/EPP 2019-57"/>
    <x v="181"/>
    <s v="MB/EPP 2019-57 – Balance à écrevisses, appelée aussi étiquette, de la première moitié du XXe siècle. Elle est constituée d’un cercle métallique de 35 cm de diamètre sur lequel est filochée en chanvre une toile de 97 mailles de 12 mm environ sur 14 tours, dont le nombre diminue ensuite jusqu’au centre. Elle est soutenue par quatre fils convergeant vers un seul. – Don de M. Jean-Philippe Perrinjaquet, Auvernier."/>
    <x v="0"/>
    <s v="Nord"/>
    <s v="B2"/>
    <s v="A 11h"/>
    <m/>
    <m/>
    <s v="première moitié du XXe siècle"/>
    <n v="1901"/>
    <n v="1950"/>
    <m/>
    <x v="2"/>
    <m/>
    <s v="PERRINJAQUET Jean-Philippe"/>
    <s v="v_x000a_v_x000a_v_x000a_v_x000a_v_x000a_v"/>
    <x v="20"/>
  </r>
  <r>
    <s v="2019-0058"/>
    <m/>
    <s v="MB/EPP 2019-58"/>
    <x v="79"/>
    <s v="MB/EPP 2019-58 – Torchon de 34 cm de longueur, formé d’un faisceau de joncs ligaturés à leur base. – Don de M. Claude-Alain Bouille, Boudry."/>
    <x v="4"/>
    <m/>
    <s v="B1"/>
    <s v="Vitrine 3"/>
    <m/>
    <m/>
    <m/>
    <m/>
    <m/>
    <m/>
    <x v="7"/>
    <m/>
    <s v="BOUILLE Claude-Alain"/>
    <s v="v_x000a_v_x000a_v_x000a_v_x000a_v_x000a_v"/>
    <x v="20"/>
  </r>
  <r>
    <s v="2019-0059"/>
    <m/>
    <s v="MB/EPP 2019-59"/>
    <x v="120"/>
    <s v="MB/EPP 2019-59 – Epervier provenant des Archives judiciaires de Thonon. Il est déchiré latéralement et par endroits. Il est filoché à la main, probablement en chanvre, par tours et non en spirale. Le fil des deux premiers tours est doublé, ainsi que celui du 101e tour qui soutient les raccords maintenant la gouttière qui en compte trente. Il n’a pas été vitriolé. Il pèse 7,9 kg. La cordelette qui le soutient au sommet mesure 1 m. Elle se termine, côté toile, par une petite boucle soigneusement épissée passée dans le premier tour. Les mailles mesurent 25 mm environ. Cet épervier compte 60 mailles jusqu’au 14e tour, soit jusqu’au départ de douze côtes d’augmentation. Ces dernières consistent en une maille supplémentaire tous les deux tours, vingt-huit fois. Ensuite, au 101e tour, le fil est doublé pour recevoir les attaches qui soutiennent la vêtre, une forte cordelette de chanvre longue de 17,6 m et portant quatre, rarement trois balles de plomb par intervalle entre les attaches. Ces dernières, formées de quatre fils, sont longues de 21 cm environ. Au nombre de 79, elles sont implantées toutes les cinq mailles. L’ourlet ou gouttière compte 30 tours. – Don de M. Gilles Bondaz effectué le 25 mai 2019 lors d’une visite faite par une petite délégation de l’Ecomusée de la pêche de Bevaix à celui de Thonon."/>
    <x v="2"/>
    <s v="Est"/>
    <s v="B4"/>
    <n v="482"/>
    <m/>
    <m/>
    <m/>
    <m/>
    <m/>
    <s v="Endommagé"/>
    <x v="2"/>
    <m/>
    <s v="BONDAZ Gilles"/>
    <s v="v_x000a_v_x000a_v_x000a_v_x000a_v_x000a_v"/>
    <x v="20"/>
  </r>
  <r>
    <s v="2019-0060"/>
    <m/>
    <s v="MB/EPP 2019-60"/>
    <x v="181"/>
    <s v="MB/EPP 2019-60 – Balance à écrevisses appelée aussi étiquette, de la première moitié du XXe siècle. Elle est plus petite que MB/EPP 2019-57 et constituée de ficelle de chanvre plus fine. Elle est montée sur deux fils de fer superposés distants de 6 à 8 cm, constituant un rebord. Elle compte 32 mailles de max. 20 mm sur 18 tours, réduites de moitié au tour suivant, avant le centre. – Même provenance que  MB/EPP 2019-57. "/>
    <x v="2"/>
    <s v="Est"/>
    <s v="B4"/>
    <n v="483"/>
    <m/>
    <m/>
    <s v="première moitié du XXe siècle"/>
    <n v="1901"/>
    <n v="1950"/>
    <m/>
    <x v="2"/>
    <m/>
    <s v="PERRINJAQUET Jean-Philippe"/>
    <s v="v_x000a_v_x000a_v_x000a_v_x000a_v_x000a_v"/>
    <x v="20"/>
  </r>
  <r>
    <s v="2019-0061"/>
    <m/>
    <s v="MB/EPP 2019-61"/>
    <x v="166"/>
    <s v="MB/EPP 2019-61 – Bobine ou enrouleur en bois pour la traîne datant de la première moitié du XXe siècle. Son fil de mi-lève, faiblement lesté, porte deux petits anneaux qu’on accroche respectivement au dériveur et au fleuret. Diamètre 19,7 cm, longueur env. 37 cm. – Don de M. Jean-Philippe Perrinjaquet, Auvernier."/>
    <x v="9"/>
    <s v="Ouest"/>
    <s v="B5"/>
    <m/>
    <m/>
    <m/>
    <s v="première moitié du XXe siècle"/>
    <n v="1901"/>
    <n v="1950"/>
    <m/>
    <x v="7"/>
    <m/>
    <s v="PERRINJAQUET Jean-Philippe"/>
    <s v="v_x000a_v_x000a_v_x000a_v_x000a_v_x000a_v"/>
    <x v="20"/>
  </r>
  <r>
    <s v="2019-0062"/>
    <m/>
    <s v="MB/EPP 2019-62"/>
    <x v="166"/>
    <s v="MB/EPP 2019-62 – Bobine ou enrouleur en bois pour la traîne de mi-lève, datant de la première moitié du XXe siècle. Son fil faiblement lesté porte deux petits anneaux qu’on accroche respectivement au dériveur et au fleuret. Diamètre 17,6 cm, longueur env. 36 cm. – Don de M. Jean-Philippe Perrinjaquet, Auvernier. "/>
    <x v="2"/>
    <s v="Sud"/>
    <s v="Non local."/>
    <m/>
    <m/>
    <m/>
    <s v="première moitié du XXe siècle"/>
    <n v="1901"/>
    <n v="1950"/>
    <m/>
    <x v="7"/>
    <m/>
    <s v="PERRINJAQUET Jean-Philippe"/>
    <s v="v_x000a_v_x000a_v_x000a_v_x000a_v_x000a_v"/>
    <x v="20"/>
  </r>
  <r>
    <s v="2019-0063"/>
    <m/>
    <s v="MB/EPP 2019-63"/>
    <x v="182"/>
    <s v="MB/EPP 2019-63 – Tour métallique de traîneau* soit traîne dont le fil fortement lesté plonge verticalement et porte, à différentes profondeurs, des fils secondaires partant à l’horizontale. Diamètre 30 cm. Il appartenait au colonel divisionnaire Pierre Godet. – Don de M. Jean-Philippe Perrinjaquet, Auvernier."/>
    <x v="9"/>
    <s v="Ouest"/>
    <s v="B5"/>
    <m/>
    <m/>
    <m/>
    <m/>
    <m/>
    <m/>
    <m/>
    <x v="7"/>
    <m/>
    <s v="PERRINJAQUET Jean-Philippe"/>
    <s v="v_x000a_v_x000a_v_x000a_v_x000a_v_x000a_v"/>
    <x v="20"/>
  </r>
  <r>
    <s v="2019-0064"/>
    <m/>
    <s v="MB/EPP 2019-64"/>
    <x v="183"/>
    <s v="MB/EPP 2019-64 – Canne à mouche de 174 cm, en bambou refendu. – Don de M. Laurent Berton. "/>
    <x v="2"/>
    <s v="Toit"/>
    <s v="B4"/>
    <n v="454"/>
    <m/>
    <m/>
    <m/>
    <m/>
    <m/>
    <m/>
    <x v="7"/>
    <m/>
    <s v="BERTON Laurent"/>
    <s v="v_x000a_v_x000a_v_x000a_v_x000a_v_x000a_v"/>
    <x v="20"/>
  </r>
  <r>
    <s v="2019-0065"/>
    <m/>
    <s v="MB/EPP 2019-65"/>
    <x v="183"/>
    <s v="MB/EPP 2019-65 – Canne à mouche de 220 cm, en bambou refendu. – Don de M. Laurent Berton."/>
    <x v="6"/>
    <s v="Ouest"/>
    <s v="B5"/>
    <m/>
    <m/>
    <m/>
    <m/>
    <m/>
    <m/>
    <m/>
    <x v="7"/>
    <m/>
    <s v="BERTON Laurent"/>
    <s v="v_x000a_v_x000a_v_x000a_v_x000a_v_x000a_v"/>
    <x v="20"/>
  </r>
  <r>
    <s v="2019-0066"/>
    <m/>
    <s v="MB/EPP 2019-66"/>
    <x v="183"/>
    <s v="MB/EPP 2019-66 – Canne à mouche de 180 cm, en bambou refendu. – Don de M. Laurent Berton."/>
    <x v="2"/>
    <s v="Toit"/>
    <s v="B4"/>
    <n v="454"/>
    <m/>
    <m/>
    <m/>
    <m/>
    <m/>
    <m/>
    <x v="7"/>
    <m/>
    <s v="BERTON Laurent"/>
    <s v="v_x000a_v_x000a_v_x000a_v_x000a_v_x000a_v"/>
    <x v="20"/>
  </r>
  <r>
    <s v="2019-0067"/>
    <m/>
    <s v="MB/EPP 2019-67"/>
    <x v="183"/>
    <s v="MB/EPP 2019-67 – Canne à mouche de 199 cm, en bambou refendu. – Don de M. Laurent Berton."/>
    <x v="2"/>
    <s v="Toit"/>
    <s v="B4"/>
    <n v="454"/>
    <m/>
    <m/>
    <m/>
    <m/>
    <m/>
    <m/>
    <x v="7"/>
    <m/>
    <s v="BERTON Laurent"/>
    <s v="v_x000a_v_x000a_v_x000a_v_x000a_v_x000a_v"/>
    <x v="20"/>
  </r>
  <r>
    <s v="2019-0068"/>
    <m/>
    <s v="MB/EPP 2019-68"/>
    <x v="183"/>
    <s v="MB/EPP 2019-68 – Canne à mouche de 207 cm, en bambou refendu. – Don de M. Laurent Berton."/>
    <x v="2"/>
    <s v="Toit"/>
    <s v="B4"/>
    <n v="454"/>
    <m/>
    <m/>
    <m/>
    <m/>
    <m/>
    <m/>
    <x v="7"/>
    <m/>
    <s v="BERTON Laurent"/>
    <s v="v_x000a_v_x000a_v_x000a_v_x000a_v_x000a_v"/>
    <x v="20"/>
  </r>
  <r>
    <s v="2019-0069"/>
    <m/>
    <s v="MB/EPP 2019-69"/>
    <x v="183"/>
    <s v="MB/EPP 2019-69 – Canne à mouche de 265 cm, en bambou refendu. – Don de M. Laurent Berton."/>
    <x v="2"/>
    <s v="Toit"/>
    <s v="B4"/>
    <n v="454"/>
    <m/>
    <m/>
    <m/>
    <m/>
    <m/>
    <m/>
    <x v="7"/>
    <m/>
    <s v="BERTON Laurent"/>
    <s v="v_x000a_v_x000a_v_x000a_v_x000a_v_x000a_v"/>
    <x v="20"/>
  </r>
  <r>
    <s v="2019-0070"/>
    <m/>
    <s v="MB/EPP 2019-70"/>
    <x v="183"/>
    <s v="MB/EPP 2019-70 – Canne à mouche de 170 cm, en bambou refendu. – Don de M. Laurent Berton."/>
    <x v="2"/>
    <s v="Toit"/>
    <s v="B4"/>
    <n v="454"/>
    <m/>
    <m/>
    <m/>
    <m/>
    <m/>
    <m/>
    <x v="7"/>
    <m/>
    <s v="BERTON Laurent"/>
    <s v="v_x000a_v_x000a_v_x000a_v_x000a_v_x000a_v"/>
    <x v="20"/>
  </r>
  <r>
    <s v="2019-0071"/>
    <m/>
    <s v="MB/EPP 2019-71"/>
    <x v="183"/>
    <s v="MB/EPP 2019-71 – Canne à mouche de 210 cm, en bambou refendu. – Don de M. Laurent Berton."/>
    <x v="2"/>
    <s v="Toit"/>
    <s v="B4"/>
    <n v="454"/>
    <m/>
    <m/>
    <m/>
    <m/>
    <m/>
    <m/>
    <x v="7"/>
    <m/>
    <s v="BERTON Laurent"/>
    <s v="v_x000a_v_x000a_v_x000a_v_x000a_v_x000a_v"/>
    <x v="20"/>
  </r>
  <r>
    <s v="2019-0072"/>
    <m/>
    <s v="MB/EPP 2019-72"/>
    <x v="183"/>
    <s v="MB/EPP 2019-72 – Canne à mouche de 211 cm, en bambou refendu. – Don de M. Laurent Berton."/>
    <x v="2"/>
    <s v="Toit"/>
    <s v="B4"/>
    <n v="454"/>
    <m/>
    <m/>
    <m/>
    <m/>
    <m/>
    <m/>
    <x v="7"/>
    <m/>
    <s v="BERTON Laurent"/>
    <s v="v_x000a_v_x000a_v_x000a_v_x000a_v_x000a_v"/>
    <x v="20"/>
  </r>
  <r>
    <s v="2019-0073"/>
    <m/>
    <s v="MB/EPP 2019-73"/>
    <x v="183"/>
    <s v="MB/EPP 2019-73 – Canne à mouche de 83 cm, en bambou refendu. – Don de M. Laurent Berton"/>
    <x v="2"/>
    <s v="Toit"/>
    <s v="B4"/>
    <n v="454"/>
    <m/>
    <m/>
    <m/>
    <m/>
    <m/>
    <m/>
    <x v="7"/>
    <m/>
    <s v="BERTON Laurent"/>
    <s v="v_x000a_v_x000a_v_x000a_v_x000a_v_x000a_v"/>
    <x v="20"/>
  </r>
  <r>
    <s v="2019-0074"/>
    <m/>
    <s v="MB/EPP 2019-74"/>
    <x v="183"/>
    <s v="MB/EPP 2019-74 – Canne à mouche de 164 cm, en bambou refendu. – Don de M. Laurent Berton."/>
    <x v="2"/>
    <s v="Toit"/>
    <s v="B4"/>
    <n v="454"/>
    <m/>
    <m/>
    <m/>
    <m/>
    <m/>
    <m/>
    <x v="7"/>
    <m/>
    <s v="BERTON Laurent"/>
    <s v="v_x000a_v_x000a_v_x000a_v_x000a_v_x000a_v"/>
    <x v="20"/>
  </r>
  <r>
    <s v="2019-0075"/>
    <m/>
    <s v="MB/EPP 2019-75"/>
    <x v="183"/>
    <s v="MB/EPP 2019-75 – Canne à mouche de 185 cm, en bambou refendu. – Don de M. Laurent Berton."/>
    <x v="2"/>
    <s v="Toit"/>
    <s v="B4"/>
    <n v="454"/>
    <m/>
    <m/>
    <m/>
    <m/>
    <m/>
    <m/>
    <x v="7"/>
    <m/>
    <s v="BERTON Laurent"/>
    <s v="v_x000a_v_x000a_v_x000a_v_x000a_v_x000a_v"/>
    <x v="20"/>
  </r>
  <r>
    <s v="2019-0076"/>
    <m/>
    <s v="MB/EPP 2019-76"/>
    <x v="183"/>
    <s v="MB/EPP 2019-76 – Canne à mouche de 188 cm, en bambou refendu. – Don de M. Laurent Berton."/>
    <x v="2"/>
    <m/>
    <s v="Non local."/>
    <m/>
    <m/>
    <m/>
    <m/>
    <m/>
    <m/>
    <m/>
    <x v="7"/>
    <m/>
    <s v="BERTON Laurent"/>
    <s v="v_x000a_v_x000a_v_x000a_v_x000a_v_x000a_v"/>
    <x v="20"/>
  </r>
  <r>
    <s v="2019-0077"/>
    <m/>
    <s v="MB/EPP 2019-77"/>
    <x v="183"/>
    <s v="MB/EPP 2019-77 – Canne à mouche de 192 cm, en bambou refendu. – Don de M. Laurent Berton."/>
    <x v="2"/>
    <m/>
    <s v="Non local."/>
    <m/>
    <m/>
    <m/>
    <m/>
    <m/>
    <m/>
    <m/>
    <x v="7"/>
    <m/>
    <s v="BERTON Laurent"/>
    <s v="v_x000a_v_x000a_v_x000a_v_x000a_v_x000a_v"/>
    <x v="20"/>
  </r>
  <r>
    <s v="2019-0081"/>
    <m/>
    <s v="MB/EPP 2019-81"/>
    <x v="183"/>
    <s v="MB/EPP 2019-81 – Canne à mouche de 233 cm, en bambou refendu. – Don de M. Laurent Berton."/>
    <x v="6"/>
    <s v="Ouest"/>
    <s v="B5"/>
    <m/>
    <m/>
    <m/>
    <m/>
    <m/>
    <m/>
    <m/>
    <x v="7"/>
    <m/>
    <s v="BERTON Laurent"/>
    <s v="v_x000a_v_x000a_v_x000a_v_x000a_v_x000a_v"/>
    <x v="20"/>
  </r>
  <r>
    <s v="2019-0082"/>
    <m/>
    <s v="MB/EPP 2019-82"/>
    <x v="183"/>
    <s v="MB/EPP 2019-82 – Canne à mouche de 238 cm, en bambou refendu. – Don de M. Laurent Berton."/>
    <x v="2"/>
    <s v="Toit"/>
    <s v="B4"/>
    <n v="454"/>
    <m/>
    <m/>
    <m/>
    <m/>
    <m/>
    <m/>
    <x v="7"/>
    <m/>
    <s v="BERTON Laurent"/>
    <s v="v_x000a_v_x000a_v_x000a_v_x000a_v_x000a_v"/>
    <x v="20"/>
  </r>
  <r>
    <s v="2019-0083"/>
    <m/>
    <s v="MB/EPP 2019-83"/>
    <x v="183"/>
    <s v="MB/EPP 2019-83 – Canne à mouche de   83 cm, en bambou refendu. – Don de M. Laurent Berton."/>
    <x v="2"/>
    <s v="Toit"/>
    <s v="B4"/>
    <n v="454"/>
    <m/>
    <m/>
    <m/>
    <m/>
    <m/>
    <m/>
    <x v="7"/>
    <m/>
    <s v="BERTON Laurent"/>
    <s v="v_x000a_v_x000a_v_x000a_v_x000a_v_x000a_v"/>
    <x v="20"/>
  </r>
  <r>
    <s v="2019-0085"/>
    <m/>
    <s v="MB/EPP 2019-85"/>
    <x v="183"/>
    <s v="MB/EPP 2019-85 – Canne à mouche de 245 cm, en bambou refendu. – Don de M. Laurent Berton."/>
    <x v="2"/>
    <s v="Toit"/>
    <s v="B4"/>
    <n v="454"/>
    <m/>
    <m/>
    <m/>
    <m/>
    <m/>
    <m/>
    <x v="7"/>
    <m/>
    <s v="BERTON Laurent"/>
    <s v="v_x000a_v_x000a_v_x000a_v_x000a_v_x000a_v"/>
    <x v="20"/>
  </r>
  <r>
    <s v="2019-0086"/>
    <m/>
    <s v="MB/EPP 2019-86"/>
    <x v="183"/>
    <s v="MB/EPP 2019-86 – Canne à mouche de 255 cm, en bambou refendu. – Don de M. Laurent Berton."/>
    <x v="2"/>
    <s v="Toit"/>
    <s v="B4"/>
    <n v="454"/>
    <m/>
    <m/>
    <m/>
    <m/>
    <m/>
    <m/>
    <x v="7"/>
    <m/>
    <s v="BERTON Laurent"/>
    <s v="v_x000a_v_x000a_v_x000a_v_x000a_v_x000a_v"/>
    <x v="20"/>
  </r>
  <r>
    <s v="2019-0087"/>
    <m/>
    <s v="MB/EPP 2019-87"/>
    <x v="183"/>
    <s v="MB/EPP 2019-87 – Canne à mouche de 260 cm, en bambou refendu. – Don de M. Laurent Berton."/>
    <x v="2"/>
    <s v="Toit"/>
    <s v="B4"/>
    <n v="454"/>
    <m/>
    <m/>
    <m/>
    <m/>
    <m/>
    <m/>
    <x v="7"/>
    <m/>
    <s v="BERTON Laurent"/>
    <s v="v_x000a_v_x000a_v_x000a_v_x000a_v_x000a_v"/>
    <x v="20"/>
  </r>
  <r>
    <s v="2019-0088"/>
    <m/>
    <s v="MB/EPP 2019-88"/>
    <x v="183"/>
    <s v="MB/EPP 2019-88 – Canne à mouche de 272 cm, en bambou refendu. – Don de M. Laurent Berton."/>
    <x v="2"/>
    <s v="Toit"/>
    <s v="B4"/>
    <n v="454"/>
    <m/>
    <m/>
    <m/>
    <m/>
    <m/>
    <m/>
    <x v="7"/>
    <m/>
    <s v="BERTON Laurent"/>
    <s v="v_x000a_v_x000a_v_x000a_v_x000a_v_x000a_v"/>
    <x v="20"/>
  </r>
  <r>
    <s v="2019-0089"/>
    <m/>
    <s v="MB/EPP 2019-89"/>
    <x v="183"/>
    <s v="MB/EPP 2019-89 – Canne à mouche de 284 cm, en bambou refendu. – Don de M. Laurent Berton."/>
    <x v="6"/>
    <s v="Ouest"/>
    <s v="B5"/>
    <m/>
    <m/>
    <m/>
    <m/>
    <m/>
    <m/>
    <m/>
    <x v="7"/>
    <m/>
    <s v="BERTON Laurent"/>
    <s v="v_x000a_v_x000a_v_x000a_v_x000a_v_x000a_v"/>
    <x v="20"/>
  </r>
  <r>
    <s v="2019-0090"/>
    <m/>
    <s v="MB/EPP 2019-90"/>
    <x v="184"/>
    <s v="MB/EPP 2019-90 – Moulinet en bois mesurant 9,3 cm de diamètre. – Don de M. Laurent Berton, août 2018."/>
    <x v="2"/>
    <s v="Toit"/>
    <s v="B4"/>
    <n v="454"/>
    <m/>
    <m/>
    <m/>
    <m/>
    <m/>
    <m/>
    <x v="7"/>
    <m/>
    <s v="BERTON Laurent"/>
    <s v="v_x000a_v_x000a_v_x000a_v_x000a_v_x000a_v"/>
    <x v="20"/>
  </r>
  <r>
    <s v="2019-0091"/>
    <m/>
    <s v="MB/EPP 2019-91"/>
    <x v="184"/>
    <s v="MB/EPP 2019-91 – Moulinet en bois mesurant 8,3 cm de diamètre. – Don de M. Laurent Berton."/>
    <x v="6"/>
    <s v="Ouest"/>
    <s v="B5"/>
    <m/>
    <m/>
    <m/>
    <m/>
    <m/>
    <m/>
    <m/>
    <x v="7"/>
    <m/>
    <s v="BERTON Laurent"/>
    <s v="v_x000a_v_x000a_v_x000a_v_x000a_v_x000a_v"/>
    <x v="20"/>
  </r>
  <r>
    <s v="2019-0092"/>
    <m/>
    <s v="MB/EPP 2019-92"/>
    <x v="184"/>
    <s v="MB/EPP 2019-92 – Moulinet en bois mesurant 10,2 cm de diamètre. – Don de M. Laurent Berton."/>
    <x v="6"/>
    <s v="Ouest"/>
    <s v="B5"/>
    <m/>
    <m/>
    <m/>
    <m/>
    <m/>
    <m/>
    <m/>
    <x v="7"/>
    <m/>
    <s v="BERTON Laurent"/>
    <s v="v_x000a_v_x000a_v_x000a_v_x000a_v_x000a_v"/>
    <x v="20"/>
  </r>
  <r>
    <s v="2019-0093"/>
    <m/>
    <s v="MB/EPP 2019-93"/>
    <x v="184"/>
    <s v="MB/EPP 2019-93 – Moulinet en bois mesurant 7,6 cm de diamètre. – Don de M. Laurent Berton."/>
    <x v="2"/>
    <s v="Toit"/>
    <s v="B4"/>
    <n v="454"/>
    <m/>
    <m/>
    <m/>
    <m/>
    <m/>
    <m/>
    <x v="7"/>
    <m/>
    <s v="BERTON Laurent"/>
    <s v="v_x000a_v_x000a_v_x000a_v_x000a_v_x000a_v"/>
    <x v="20"/>
  </r>
  <r>
    <s v="2019-0094"/>
    <m/>
    <s v="MB/EPP 2019-94"/>
    <x v="184"/>
    <s v="MB/EPP 2019-94 – Moulinet en bois mesurant 5,2 cm de diamètre. – Don de M. Laurent Berton."/>
    <x v="3"/>
    <m/>
    <s v="Non local."/>
    <m/>
    <m/>
    <m/>
    <m/>
    <m/>
    <m/>
    <m/>
    <x v="7"/>
    <m/>
    <s v="BERTON Laurent"/>
    <s v="v_x000a_v_x000a_v_x000a_v_x000a_v_x000a_v"/>
    <x v="20"/>
  </r>
  <r>
    <s v="2019-0095"/>
    <m/>
    <s v="MB/EPP 2019-95"/>
    <x v="184"/>
    <s v="MB/EPP 2019-95 – Moulinet en bois mesurant 9,5 cm de diamètre. – Don de M. Laurent Berton."/>
    <x v="3"/>
    <m/>
    <s v="Non local."/>
    <m/>
    <m/>
    <m/>
    <m/>
    <m/>
    <m/>
    <m/>
    <x v="7"/>
    <m/>
    <s v="BERTON Laurent"/>
    <s v="v_x000a_v_x000a_v_x000a_v_x000a_v_x000a_v"/>
    <x v="20"/>
  </r>
  <r>
    <s v="2019-0096"/>
    <m/>
    <s v="MB/EPP 2019-96"/>
    <x v="184"/>
    <s v="MB/EPP 2019-96 – Moulinet en bois mesurant 12,4 cm de diamètre. – Don de M. Laurent Berton."/>
    <x v="6"/>
    <s v="Ouest"/>
    <s v="B5"/>
    <m/>
    <m/>
    <m/>
    <m/>
    <m/>
    <m/>
    <m/>
    <x v="7"/>
    <m/>
    <s v="BERTON Laurent"/>
    <s v="v_x000a_v_x000a_v_x000a_v_x000a_v_x000a_v"/>
    <x v="20"/>
  </r>
  <r>
    <s v="2019-0097"/>
    <m/>
    <s v="MB/EPP 2019-97"/>
    <x v="184"/>
    <s v="MB/EPP 2019-97 – Moulinet en bois mesurant 8,2 cm de diamètre. – Don de M. Laurent Berton."/>
    <x v="2"/>
    <s v="Toit"/>
    <s v="B4"/>
    <n v="454"/>
    <m/>
    <m/>
    <m/>
    <m/>
    <m/>
    <m/>
    <x v="7"/>
    <m/>
    <s v="BERTON Laurent"/>
    <s v="v_x000a_v_x000a_v_x000a_v_x000a_v_x000a_v"/>
    <x v="20"/>
  </r>
  <r>
    <s v="2019-0098"/>
    <m/>
    <s v="MB/EPP 2019-98"/>
    <x v="185"/>
    <s v="MB/EPP 2019-98 – Etole monofil de maille 30 mm et 49 tours. En haut, elle est bordée successivement par deux cordelettes synthétiques tressées, l’une blanche et l’autre violacée, portant des bignets de celluloïd. Elle est vêtrée de mèche plombée. – Don de M. Gilles Bondaz effectué le 25 mai 2019 lors d’une visite faite par une petite délégation de l’Ecomusée de la pêche de Bevaix à celui de Thonon."/>
    <x v="2"/>
    <s v="Nord"/>
    <s v="B4"/>
    <m/>
    <s v="Caisse"/>
    <m/>
    <m/>
    <m/>
    <m/>
    <m/>
    <x v="3"/>
    <m/>
    <s v="BONDAZ Gilles"/>
    <s v="v_x000a_v_x000a_v_x000a_v_x000a_v_x000a_v"/>
    <x v="20"/>
  </r>
  <r>
    <s v="2019-0099"/>
    <m/>
    <s v="MB/EPP 2019-99"/>
    <x v="186"/>
    <s v="MB/EPP 2019-99 – Ménier en nylon multifils de maille 40 mm et 43 tours de hauteur. Il est allégé par des begnets de celluloïd et de mousse (liège) synthétique. Son chalame est en mèche tressée synthétique. Sa vêtre est en chanvre torsadé, garnie de plombs pincés. – Don de M. Gilles Bondaz de l’Ecomusée de la pêche de Thonon."/>
    <x v="2"/>
    <s v="Est"/>
    <s v="B4"/>
    <n v="481"/>
    <m/>
    <m/>
    <m/>
    <m/>
    <m/>
    <m/>
    <x v="3"/>
    <m/>
    <s v="BONDAZ Gilles"/>
    <s v="v_x000a_v_x000a_v_x000a_v_x000a_v_x000a_v"/>
    <x v="20"/>
  </r>
  <r>
    <s v="2019-0100"/>
    <m/>
    <s v="MB/EPP 2019-100"/>
    <x v="4"/>
    <s v="MB/EPP 2019-100 – Tramail entièrement en matière synthétique dont les mailles mesurent 24 cm pour les avant-gardes et 22 mm pour le monofil de la toile médiane. De petites sphères percées sont enfilées sur le chalame. La vêtre est en mèche plombée. Les avant-gardes comptent sept tours. – Don de M. Gilles Bondaz effectué le 25 mai 2019 lors d’une visite faite par une petite délégation de l’Ecomusée de la pêche de Bevaix à celui de Thonon."/>
    <x v="2"/>
    <s v="Nord"/>
    <s v="B4"/>
    <m/>
    <s v="Caisse"/>
    <m/>
    <m/>
    <m/>
    <m/>
    <m/>
    <x v="2"/>
    <m/>
    <s v="BONDAZ Gilles"/>
    <s v="v_x000a_v_x000a_v_x000a_v_x000a_v_x000a_v"/>
    <x v="20"/>
  </r>
  <r>
    <s v="2019-0101"/>
    <m/>
    <s v="MB/EPP 2019-101"/>
    <x v="187"/>
    <s v="MB/EPP 2019-101 – Ménier = étole entièrement synthétique, de maille 22 mm en monofil bleu turquoise. Les flotteurs sont des balles percées passées sur une mèche tressée. La vêtre est en mèche plombée. Hauteur environ 2 m. – Don de M. Gilles Bondaz de l’Ecomusée de la pêche de Thonon."/>
    <x v="0"/>
    <s v="Nord"/>
    <s v="B2"/>
    <s v="A 02h"/>
    <m/>
    <m/>
    <m/>
    <m/>
    <m/>
    <m/>
    <x v="3"/>
    <m/>
    <s v="BONDAZ Gilles"/>
    <s v="v_x000a_v_x000a_v_x000a_v_x000a_v_x000a_v"/>
    <x v="20"/>
  </r>
  <r>
    <s v="2019-0102"/>
    <m/>
    <s v="MB/EPP 2019-102"/>
    <x v="161"/>
    <s v="MB/EPP 2019-102 – Marque à feu au nom du pêcheur « Pierre Bachelin » dit « Le Baron », d’Auvernier. Longueur 51,5 cm. – Don de M. Denis Junod, Auvernier."/>
    <x v="6"/>
    <s v="Nord"/>
    <s v="B5"/>
    <m/>
    <m/>
    <s v="Auvernier"/>
    <m/>
    <m/>
    <m/>
    <m/>
    <x v="9"/>
    <s v="« Pierre Bachelin »_x000a_dit « Le Baron »"/>
    <s v="JUNOD Denis"/>
    <s v="v_x000a_v_x000a_v_x000a_v_x000a_v_x000a_v"/>
    <x v="20"/>
  </r>
  <r>
    <s v="2019-0103"/>
    <m/>
    <s v="MB/EPP 2019-103"/>
    <x v="122"/>
    <s v="MB/EPP 2019-103 – Enveloppe ordinaire contenant cinq pochettes pour « racines » (bas de lignes), une torche en soie, un bas de ligne avec hameçon et un bas de ligne en métal. Deux pochettes marquées « RACINE TORTUE » sont vides, deux pochettes marquées « AU GAULOIS » contiennent l’une du fil et une mouche et l’autre cinq mouches et une pochette marquée « SAVOIE-PETITPIERRE » contient deux mouches. Trois pochettes sont vides. – Don de M. James Grolimund, Cormoret, en provenance de Madame Etienne de Montmollin-Carbonnier, Auvernier."/>
    <x v="2"/>
    <s v="Nord"/>
    <s v="B1"/>
    <m/>
    <m/>
    <m/>
    <m/>
    <m/>
    <m/>
    <m/>
    <x v="7"/>
    <s v="« RACINE TORTUE »_x000a_« AU GAULOIS »_x000a_« SAVOIE-PETITPIERRE »"/>
    <s v="GROLIMUND James"/>
    <s v="v_x000a_v_x000a_v_x000a_v_x000a_v_x000a_v"/>
    <x v="20"/>
  </r>
  <r>
    <s v="2019-0104"/>
    <m/>
    <s v="MB/EPP 2019-104"/>
    <x v="188"/>
    <s v="MB/EPP 2019-104 – Enveloppe marquée « N°4.  6 mouches corps jaune paille uni  3 cornes grises  Tête en paon  Plume de coq grise sous les ailes  Ailes en queue de perdrix ordinaire, pas les plumes grises, les rouges » contenant quatre mouches à corps blanc et deux à corps rouge foncé. – Don de M. James Grolimund, Cormoret, en provenance de Madame Etienne de Montmollin, Auvernier."/>
    <x v="2"/>
    <s v="Nord"/>
    <s v="B1"/>
    <m/>
    <m/>
    <m/>
    <m/>
    <m/>
    <m/>
    <m/>
    <x v="11"/>
    <m/>
    <s v="GROLIMUND James"/>
    <s v="v_x000a_v_x000a_v_x000a_v_x000a_v_x000a_v"/>
    <x v="20"/>
  </r>
  <r>
    <s v="2019-0105"/>
    <m/>
    <s v="MB/EPP 2019-105"/>
    <x v="188"/>
    <s v="MB/EPP 2019-105 – Enveloppe marquée « 10 Mouches de Mai  Ailes jaunes  Corps jaune ribé en or » contenant des mouches conformes, de grosseur moyennes, attachées ensemble. – Don de M. James Grolimund, Cormoret, en provenance de Madame Etienne de Montmollin, Auvernier."/>
    <x v="2"/>
    <s v="Nord"/>
    <s v="B1"/>
    <m/>
    <m/>
    <m/>
    <m/>
    <m/>
    <m/>
    <m/>
    <x v="11"/>
    <m/>
    <s v="GROLIMUND James"/>
    <s v="v_x000a_v_x000a_v_x000a_v_x000a_v_x000a_v"/>
    <x v="20"/>
  </r>
  <r>
    <s v="2019-0106"/>
    <m/>
    <s v="MB/EPP 2019-106"/>
    <x v="188"/>
    <s v="MB/EPP 2019-106 – Enveloppe marquée « 10 Mouches de Mai  Ailes Canard sauvage  Corps jaune foncé » contenant six mouches diverses. – Don de M. James Grolimund, Cormoret, en provenance de Madame Etienne de Montmollin, Auvernier."/>
    <x v="2"/>
    <s v="Nord"/>
    <s v="B1"/>
    <m/>
    <m/>
    <m/>
    <m/>
    <m/>
    <m/>
    <m/>
    <x v="11"/>
    <m/>
    <s v="GROLIMUND James"/>
    <s v="v_x000a_v_x000a_v_x000a_v_x000a_v_x000a_v"/>
    <x v="20"/>
  </r>
  <r>
    <s v="2019-0107"/>
    <m/>
    <s v="MB/EPP 2019-107"/>
    <x v="188"/>
    <s v="MB/EPP 2019-107 – Enveloppe marquée « 11 Mouches Mai, juin et juillet  Ailes noires  Corps noir ribé en or » contenant cinq grandes mouches conformes. – Don de M. James Grolimund, Cormoret, en provenance de Madame Etienne de Montmollin-Carbonnier, Auvernier."/>
    <x v="2"/>
    <s v="Nord"/>
    <s v="B1"/>
    <m/>
    <m/>
    <m/>
    <m/>
    <m/>
    <m/>
    <m/>
    <x v="11"/>
    <m/>
    <s v="GROLIMUND James"/>
    <s v="v_x000a_v_x000a_v_x000a_v_x000a_v_x000a_v"/>
    <x v="20"/>
  </r>
  <r>
    <s v="2019-0108"/>
    <m/>
    <s v="MB/EPP 2019-108"/>
    <x v="188"/>
    <s v="MB/EPP 2019-108 – Enveloppe marquée « 11 Mouches Juin et juillet  Ailes brunes  Corps blanc » contenant huit grandes mouches conformes. – Don de M. James Grolimund, Cormoret, en provenance de Madame Etienne de Montmollin, Auvernier."/>
    <x v="2"/>
    <s v="Nord"/>
    <s v="B1"/>
    <m/>
    <m/>
    <m/>
    <m/>
    <m/>
    <m/>
    <m/>
    <x v="11"/>
    <m/>
    <s v="GROLIMUND James"/>
    <s v="v_x000a_v_x000a_v_x000a_v_x000a_v_x000a_v"/>
    <x v="20"/>
  </r>
  <r>
    <s v="2019-0109"/>
    <m/>
    <s v="MB/EPP 2019-109"/>
    <x v="188"/>
    <s v="MB/EPP 2019-109 – Enveloppe marquée « 11 Mouches  Mai, juin, juillet  Ailes jaunes  Enorme corps jaune ribé or » contenant dix grandes mouches conformes. – Don de M. James Grolimund, Cormoret, en provenance de Madame Etienne de Montmollin, Auvernier."/>
    <x v="2"/>
    <s v="Nord"/>
    <s v="B1"/>
    <m/>
    <m/>
    <m/>
    <m/>
    <m/>
    <m/>
    <m/>
    <x v="11"/>
    <m/>
    <s v="GROLIMUND James"/>
    <s v="v_x000a_v_x000a_v_x000a_v_x000a_v_x000a_v"/>
    <x v="20"/>
  </r>
  <r>
    <s v="2019-0110"/>
    <m/>
    <s v="MB/EPP 2019-110"/>
    <x v="188"/>
    <s v="MB/EPP 2019-110 – Enveloppe marquée « 12 Mouches Mai . Juin . Juillet Ailes jaunes  Enorme corps jaune Ribé or » contenant treize leurres correspondant à la description. (« Ribé » = entouré en spirale.) – Don de M. James Grolimund, Cormoret, en provenance de Madame Etienne de Montmollin, Auvernier."/>
    <x v="2"/>
    <s v="Nord"/>
    <s v="B1"/>
    <m/>
    <m/>
    <m/>
    <m/>
    <m/>
    <m/>
    <m/>
    <x v="11"/>
    <m/>
    <s v="GROLIMUND James"/>
    <s v="v_x000a_v_x000a_v_x000a_v_x000a_v_x000a_v"/>
    <x v="20"/>
  </r>
  <r>
    <s v="2019-0111"/>
    <m/>
    <s v="MB/EPP 2019-111"/>
    <x v="188"/>
    <s v="MB/EPP 2019-111 – Enveloppe marquée « 12 Mouches Juin  Ailes noires et brunes  Corps rouge ribé en or » contenant huit mouches de grande taille dont le corps est effectivement entouré d’un fil d’or spiralé  – Don de M. James Grolimund, Cormoret, en provenance de Madame Etienne de Montmollin, Auvernier."/>
    <x v="2"/>
    <s v="Nord"/>
    <s v="B1"/>
    <m/>
    <m/>
    <m/>
    <m/>
    <m/>
    <m/>
    <m/>
    <x v="11"/>
    <m/>
    <s v="GROLIMUND James"/>
    <s v="v_x000a_v_x000a_v_x000a_v_x000a_v_x000a_v"/>
    <x v="20"/>
  </r>
  <r>
    <s v="2019-0112"/>
    <m/>
    <s v="MB/EPP 2019-112"/>
    <x v="188"/>
    <s v="MB/EPP 2019-112 – Enveloppe marquée « 11 Mouches  Juin et juillet  Ailes brunes  Corps blanc » contenant dix mouches conformes. – Don de M. James Grolimund, Cormoret, en provenance de Madame Etienne de Montmollin, Auvernier."/>
    <x v="2"/>
    <s v="Nord"/>
    <s v="B1"/>
    <m/>
    <m/>
    <m/>
    <m/>
    <m/>
    <m/>
    <m/>
    <x v="11"/>
    <m/>
    <s v="GROLIMUND James"/>
    <s v="v_x000a_v_x000a_v_x000a_v_x000a_v_x000a_v"/>
    <x v="20"/>
  </r>
  <r>
    <s v="2019-0113"/>
    <m/>
    <s v="MB/EPP 2019-113"/>
    <x v="188"/>
    <s v="MB/EPP 2019-113 – Pochette contenant plusieurs mouches en plume, ainsi que deux figurant des punaises (l’une verte et jaune et l’autre brune et orange) et une un hanneton (avec son liséré blanc). – Don de M. James Grolimund, Cormoret, en provenance de Madame Etienne de Montmollin, Auvernier."/>
    <x v="2"/>
    <s v="Nord"/>
    <s v="B1"/>
    <m/>
    <m/>
    <m/>
    <m/>
    <m/>
    <m/>
    <m/>
    <x v="11"/>
    <m/>
    <s v="GROLIMUND James"/>
    <s v="v_x000a_v_x000a_v_x000a_v_x000a_v_x000a_v"/>
    <x v="20"/>
  </r>
  <r>
    <s v="2019-0114"/>
    <m/>
    <s v="MB/EPP 2019-114"/>
    <x v="189"/>
    <s v="MB/EPP 2019-114 – Feuille du Courrier de Neuchâtel de février 1863 dans laquelle étaient emballés les leurres de MB/EPP 2019-116. – Don de M. James Grolimund, 1865 Cormoret, en provenance de Madame Etienne de Montmollin-Carbonnier, Auvernier."/>
    <x v="2"/>
    <s v="Nord"/>
    <s v="B1"/>
    <m/>
    <m/>
    <m/>
    <n v="1863"/>
    <n v="1863"/>
    <n v="1863"/>
    <m/>
    <x v="1"/>
    <m/>
    <s v="GROLIMUND James"/>
    <s v="v_x000a_v_x000a_v_x000a_v_x000a_v_x000a_v"/>
    <x v="20"/>
  </r>
  <r>
    <s v="2019-0115"/>
    <m/>
    <s v="MB/EPP 2019-115"/>
    <x v="190"/>
    <s v="MB/EPP 2019-115 – Boîte carrée aplatie contenant une torche de fil de soie tressée pour les bas de lignes (100 yards). – Don de M. James Grolimund, Cormoret, en provenance de Madame Etienne de Montmollin, Auvernier."/>
    <x v="2"/>
    <s v="Nord"/>
    <s v="B1"/>
    <m/>
    <m/>
    <m/>
    <m/>
    <m/>
    <m/>
    <m/>
    <x v="7"/>
    <m/>
    <s v="GROLIMUND James"/>
    <s v="v_x000a_v_x000a_v_x000a_v_x000a_v_x000a_v"/>
    <x v="20"/>
  </r>
  <r>
    <s v="2019-0116"/>
    <m/>
    <s v="MB/EPP 2019-0116"/>
    <x v="191"/>
    <s v="MB/EPP 2019-0116 – Devon métallique en forme de fuseau hexagonal terminé par un gros hameçon triple. Longueur totale 9 cm. – Don effectué par M. James Grolimund, Cormoret, en provenance de Madame Etienne de Montmollin, Auvernier."/>
    <x v="2"/>
    <s v="Nord"/>
    <s v="B4"/>
    <m/>
    <m/>
    <m/>
    <m/>
    <m/>
    <m/>
    <m/>
    <x v="11"/>
    <m/>
    <s v="de MONTMOLLIN Etienne"/>
    <s v="v_x000a_v_x000a_v_x000a_v_x000a_v_x000a_v"/>
    <x v="20"/>
  </r>
  <r>
    <s v="2019-0117"/>
    <m/>
    <s v="MB/EPP 2019-117"/>
    <x v="192"/>
    <s v="MB/EPP 2019-117 – Tour en noyer provenent du Léman et de style belle-époque. Il mesure 28 cm de diamètre. Le socle métallique qui le soutient a été coulé (longueur sans la vis = 56,5 cm). On y lit l’inscription « Louis Dutoit, Constructeur, Tannay, Vaud ». – Don de M. Olivier Junod, pêcheur à La Tuilière (Cortaillod)."/>
    <x v="6"/>
    <n v="505"/>
    <s v="B5"/>
    <m/>
    <m/>
    <m/>
    <m/>
    <m/>
    <m/>
    <m/>
    <x v="7"/>
    <s v=" « Louis Dutoit, Constructeur, Tannay, Vaud »"/>
    <s v="JUNOD Olivier"/>
    <s v="v_x000a_v_x000a_v_x000a_v_x000a_v_x000a_v"/>
    <x v="20"/>
  </r>
  <r>
    <s v="2019-0118"/>
    <m/>
    <s v="MB/EPP 2019-118"/>
    <x v="193"/>
    <s v="MB/EPP 2019-118 – Ossements de silure – Don de M. Olivier Junod, pêcheur à La Tuilière (Cortaillod)."/>
    <x v="6"/>
    <s v="Ouest"/>
    <s v="B5"/>
    <m/>
    <m/>
    <m/>
    <m/>
    <m/>
    <m/>
    <m/>
    <x v="12"/>
    <m/>
    <s v="JUNOD Olivier"/>
    <s v="v_x000a_v_x000a_v_x000a_v_x000a_v_x000a_v"/>
    <x v="20"/>
  </r>
  <r>
    <s v="2019-0119"/>
    <m/>
    <s v="MB/EPP 2019-119"/>
    <x v="1"/>
    <s v="MB/EPP 2019-119 – Photographie (42 x 30 cm) montrant André Junod avec trois gros silures d’une cinquantaine de kilos chacun pris dans un même filet le 30 mars 1983 dans le Bas-Lac (cf. L’Express/FAN 31.03.1983) – Don de M. Olivier Junod, pêcheur à La Tuilière (Cortaillod)."/>
    <x v="6"/>
    <s v="Ouest"/>
    <s v="B5"/>
    <m/>
    <m/>
    <s v="le Bas-Lac"/>
    <n v="1983"/>
    <n v="1983"/>
    <n v="1983"/>
    <m/>
    <x v="1"/>
    <m/>
    <s v="JUNOD Olivier"/>
    <s v="v_x000a_v_x000a_v_x000a_v_x000a_v_x000a_v"/>
    <x v="20"/>
  </r>
  <r>
    <s v="2020-0001"/>
    <m/>
    <s v="MB/EPP 2020-001"/>
    <x v="194"/>
    <s v="MB/EPP 2020-001 – Méni/étole de monofil de maille 30 mm. Chalame en mèche tressée allégée avec des bignets de mousse artificielle. Vêtre en mèche plombée. – Objet éventuellement destiné à la décoration... – Don de M. Gilles Bondaz, conservateur du Musée de la Pêche de Thonon (Haute-Savoie). "/>
    <x v="2"/>
    <s v="Nord"/>
    <s v="B4"/>
    <m/>
    <s v="Caisse"/>
    <s v="Thonon"/>
    <m/>
    <m/>
    <m/>
    <m/>
    <x v="3"/>
    <m/>
    <s v="BONDAZ Gilles"/>
    <s v="v_x000a_v_x000a_v_x000a_v_x000a_v_x000a_v"/>
    <x v="21"/>
  </r>
  <r>
    <s v="2020-0002"/>
    <m/>
    <s v="MB/EPP 2020-002"/>
    <x v="164"/>
    <s v="MB/EPP 2020-002 – Tableau vitré contenant une estampe en noir-blanc intitulée Vue de la source de la Reuse au Val-de-Travers, annotée au dos « Reproduction typographique d’une aquarelle ». Cadre doré 30 x 24 cm. – Don de M. Alain Berton et de sa maman."/>
    <x v="3"/>
    <m/>
    <s v="Non local."/>
    <m/>
    <m/>
    <s v="la Reuse"/>
    <m/>
    <m/>
    <m/>
    <m/>
    <x v="1"/>
    <m/>
    <s v="BERTON Alain"/>
    <s v="v_x000a_v_x000a_v_x000a_v_x000a_v_x000a_v"/>
    <x v="21"/>
  </r>
  <r>
    <s v="2020-0003"/>
    <m/>
    <s v="MB/EPP 2020-003"/>
    <x v="164"/>
    <s v="MB/EPP 2020-003 – Petit cadre vitré à bord mouluré un peu ébréché de 22,5 x 16,8 cm contenant une aquarelle marquée au dos « Auvernier, env. 1820, FAVRE » – Don de M. Alain Berton et de sa maman."/>
    <x v="3"/>
    <m/>
    <s v="Non local."/>
    <m/>
    <m/>
    <s v="Auvernier"/>
    <s v="env. 1820"/>
    <n v="1918"/>
    <n v="1922"/>
    <m/>
    <x v="1"/>
    <m/>
    <s v="BERTON Alain"/>
    <s v="v_x000a_v_x000a_v_x000a_v_x000a_v_x000a_v"/>
    <x v="21"/>
  </r>
  <r>
    <s v="2020-0004"/>
    <m/>
    <s v="MB/EPP 2020-004"/>
    <x v="164"/>
    <s v="MB/EPP 2020-004 – Tableau vitré à cadre mouluré de 51,5 x 42 cm marqué au dos « Tableau fait avec du pastel [illisible] 26.01 Dame peintre de Corcelles ». Il contient un pastel montrant une galère ou nau échouée par l’arrière sur la rive sud, en face de la Trouée de Bourgogne. Signature : Y. Calame 58 [1958]. – Don de M. Alain Berton et de sa maman."/>
    <x v="6"/>
    <s v="Sud"/>
    <s v="B5"/>
    <m/>
    <m/>
    <s v="Lac de Neuchâtel - rive sud"/>
    <n v="1958"/>
    <n v="1958"/>
    <n v="1958"/>
    <m/>
    <x v="1"/>
    <s v="Dame peintre de Corcelles »_x000a_Y. Calame 58"/>
    <s v="BERTON Alain"/>
    <s v="v_x000a_v_x000a_v_x000a_v_x000a_v_x000a_v"/>
    <x v="21"/>
  </r>
  <r>
    <s v="2020-0005"/>
    <m/>
    <s v="MB/EPP 2020-005"/>
    <x v="164"/>
    <s v="MB/EPP 2020-005 – Tableau vitré à cadre mouluré de 65 x 57,7 cm contenant une aquarelle signée Bernard.49 [Bernard Roeslin, 1949]. Elle figure un petit port bordé de roseaux avec un perré prolongé par une planche soutenue par deux poteaux et bordant une loquette échouée par l’arrière. Trois polets sont suspendus à gauche. Au dos, une inscription indique : « 7 » puis « 150 » et enfin « Auvernier ». – Don de M. Alain Berton et de sa maman."/>
    <x v="6"/>
    <s v="Ouest"/>
    <s v="Non local."/>
    <m/>
    <m/>
    <s v="Auvernier "/>
    <n v="1949"/>
    <n v="1958"/>
    <n v="1958"/>
    <m/>
    <x v="1"/>
    <m/>
    <s v="BERTON Alain"/>
    <s v="v_x000a_v_x000a_v_x000a_v_x000a_v_x000a_v"/>
    <x v="21"/>
  </r>
  <r>
    <s v="2020-0006"/>
    <m/>
    <s v="MB/EPP 2020-006"/>
    <x v="164"/>
    <s v="MB/EPP 2020-006 – Tableau vitré bordé d’aluminium contenant une eau-forte figurant un brochet, numérotée 26/100. Signature illisible. Au dos, on lit « A Monsieur et Madame René Berton en souvenir de nombreuses années de sympathique voisinage avec ma mère Madame Jacqueline Gans-Ruedin décédée le 7 décembre 2010 vers 13h00. Bien cordialement, le 13 mars 2011, Jacques Gans. » – Don de M. Alain Berton  et de sa maman."/>
    <x v="3"/>
    <m/>
    <s v="Non local."/>
    <m/>
    <m/>
    <m/>
    <m/>
    <m/>
    <m/>
    <m/>
    <x v="1"/>
    <m/>
    <s v="BERTON Alain"/>
    <s v="v_x000a_v_x000a_v_x000a_v_x000a_v_x000a_v"/>
    <x v="21"/>
  </r>
  <r>
    <s v="2020-0007"/>
    <m/>
    <s v="MB/EPP 2020-007"/>
    <x v="164"/>
    <s v="MB/EPP 2020-007 – Huile sur toile à mince cadre doré de 67,8 x 54,3 cm montrant le Grand Châtelet (Sauges) et la pointe du Rafour (Saint-Aubin), signée C. Bussi. Au verso, on lit « St Aubin / 1929 ». – Don de M. Alain Berton et de sa maman."/>
    <x v="3"/>
    <m/>
    <s v="Non local."/>
    <m/>
    <m/>
    <s v="Saint-Aubin-Sauges"/>
    <n v="1929"/>
    <n v="1929"/>
    <n v="1929"/>
    <m/>
    <x v="1"/>
    <s v="signée C. Bussi._x000a_« St Aubin / 1929 »"/>
    <s v="BERTON Alain"/>
    <s v="v_x000a_v_x000a_v_x000a_v_x000a_v_x000a_v"/>
    <x v="21"/>
  </r>
  <r>
    <s v="2020-0013"/>
    <m/>
    <s v="MB/EPP 2020-013"/>
    <x v="4"/>
    <s v="MB/EPP 2020-013 – Tramail en nylon de mailles environ 18 mm et 23 cm bordé en haut et en bas de chanvre respectivement allégé de begnets synthétiques et lesté de plombs pincés.– Don de M. Gilles Bondaz, conservateur du Musée de la Pêche de Thonon (Haute-Savoie). – Objet éventuellement destiné à la décoration..."/>
    <x v="2"/>
    <s v="Nord"/>
    <s v="B4"/>
    <m/>
    <s v="Caisse"/>
    <s v="Thonon"/>
    <m/>
    <m/>
    <m/>
    <m/>
    <x v="3"/>
    <m/>
    <s v="BONDAZ Gilles"/>
    <s v="v_x000a_v_x000a_v_x000a_v_x000a_v_x000a_v"/>
    <x v="21"/>
  </r>
  <r>
    <s v="2020-0014"/>
    <m/>
    <s v="MB/EPP 2020-014"/>
    <x v="195"/>
    <s v="MB/EPP 2020-014 – Méni de maille env. 19 mm, en nylon, bordé en haut d’un chalame de chanvre torsadé allégé par des begnets synthétiques (sauf un grand begnet d’écorce) et en bas par une mèche tressée lestée de plombs pincés.– Don de M. Gilles Bondaz, conservateur du Musée de la Pêche de Thonon (Haute-Savoie). – Objet éventuellement destiné à la décoration..."/>
    <x v="2"/>
    <s v="Nord"/>
    <s v="B4"/>
    <m/>
    <s v="Caisse"/>
    <s v="Thonon"/>
    <m/>
    <m/>
    <m/>
    <m/>
    <x v="3"/>
    <m/>
    <s v="BONDAZ Gilles"/>
    <s v="v_x000a_v_x000a_v_x000a_v_x000a_v_x000a_v"/>
    <x v="21"/>
  </r>
  <r>
    <s v="2020-0016"/>
    <m/>
    <s v="MB/EPP 2020-016"/>
    <x v="4"/>
    <s v="MB/EPP 2020-016 – Tramail de mailles 27 mm et 22 cm bordé en haut d’un chalame torsadé en chanvre allégé de grands begnets majoritairement en écorce et en bas d’une mèche plombée tressée. – Don de M. Gilles Bondaz, conservateur du Musée de la Pêche de Thonon (Haute-Savoie). – Objet donné définitivement à M. Arnold Ottonin"/>
    <x v="6"/>
    <n v="505"/>
    <s v="B4"/>
    <n v="482"/>
    <m/>
    <s v="Thonon"/>
    <m/>
    <m/>
    <m/>
    <m/>
    <x v="2"/>
    <m/>
    <s v="BONDAZ Gilles"/>
    <s v="v_x000a_v_x000a_v_x000a_v_x000a_v_x000a_v"/>
    <x v="21"/>
  </r>
  <r>
    <s v="2020-0017"/>
    <m/>
    <s v="MB/EPP 2020-017"/>
    <x v="115"/>
    <s v="MB/EPP 2020-017 – Tragalle de couleur turquoise ayant servi à braconner les « sardines » (ablettes), du temps de la fabrication des « perles du lac ». Deux pêcheurs s’en servaient au moment du frai, de nuit et en bordure de rive, probablement à pied. Il fut peu utilisé. _x000a_Maille 14 mm ou un peu moins. La toile compte 200 tours dont sept renforcés en haut et en bas (quatre en fil grossier et trois en fil moyen). En haut, un chalame de chanvre torsadé, long de 45,32 m, est allégé par une petite quarantaine de begnets de liège, en majorité, ou d’écorce non paraffinée. Il est prolongé par deux zies d’environ 60 cm. L’un des deux begnets placé en quatrième position, en liège, est marqué au feu « L (?) B ». En bas, une vêtre de même nature que le chalame, longue de 48,44 m, est garnie de plombs pincés passablement espacés et irrégulièrement répartis. Comme le chalame, elle se termine par deux zies, longues d’environ 50 cm. Elle porte trois zies amovibles, destinées à soutenir des galets, et deux autres portant des galets encochés aplatis, à 11,37, 14,25, 30,04 (galet), 34,25 et 40,89 (galet) mètres depuis une extrémité. Les semosses (bordures latérales) mesurent 2,74 et 2,79 m. Hauteur du filet resserré : 265 cm environ sans les deux galets. – Don de M. Gilles Bondaz, conservateur du Musée de la Pêche de Thonon (Haute-Savoie), assorti d’un schéma photocopié dans un cahier quadrillé laissé par Robert Cusin."/>
    <x v="2"/>
    <s v="Nord"/>
    <s v="B4"/>
    <n v="470"/>
    <m/>
    <m/>
    <s v="du temps de la fabrication des « perles du lac »"/>
    <m/>
    <m/>
    <m/>
    <x v="2"/>
    <s v="marqué au feu « L (?) B »"/>
    <s v="BONDAZ Gilles"/>
    <s v="v_x000a_v_x000a_v_x000a_v_x000a_v_x000a_v"/>
    <x v="21"/>
  </r>
  <r>
    <s v="2020-0018"/>
    <m/>
    <s v="MB/EPP 2020-018"/>
    <x v="4"/>
    <s v="MB/EPP 2020-018 – Tramail de mailles 18 mm pour la flue et 21 cm pour les hameaux, bordé de chalame torsadé allégé de bignets synthétiques en haut et lesté de plombs pincés en bas. – Don de M. Gilles Bondaz, conservateur du Musée de la Pêche de Thonon (Haute-Savoie). – Objet éventuellement destiné à la décoration..."/>
    <x v="2"/>
    <s v="Extérieur"/>
    <s v="B4"/>
    <m/>
    <s v="Caisse"/>
    <s v="Thonon"/>
    <m/>
    <m/>
    <m/>
    <m/>
    <x v="2"/>
    <m/>
    <s v="BONDAZ Gilles"/>
    <s v="v_x000a_v_x000a_v_x000a_v_x000a_v_x000a_v"/>
    <x v="21"/>
  </r>
  <r>
    <s v="2020-0019"/>
    <m/>
    <s v="MB/EPP 2020-019"/>
    <x v="4"/>
    <s v="MB/EPP 2020-019 – Tramail de mailles 28 mm pour la flue et 21 ou 22 cm pour es hameaux, bordé en haut de chanvre torsadé portant des begnets synthétiques ou en écorce paraffinée et en bas de mèche tressée portant des plombs pincés. – Don de M. Gilles Bondaz, conservateur du Musée de la Pêche de Thonon (Haute-Savoie). – Objet éventuellement destiné à la décoration..."/>
    <x v="2"/>
    <s v="Nord"/>
    <s v="B4"/>
    <n v="470"/>
    <m/>
    <s v="Thonon"/>
    <m/>
    <m/>
    <m/>
    <m/>
    <x v="2"/>
    <m/>
    <s v="BONDAZ Gilles"/>
    <s v="v_x000a_v_x000a_v_x000a_v_x000a_v_x000a_v"/>
    <x v="21"/>
  </r>
  <r>
    <s v="2020-0020"/>
    <m/>
    <s v="MB/EPP 2020-020"/>
    <x v="4"/>
    <s v="MB/EPP 2020-020 – Tramail de mailles 30 mm pour la flue et 22 cm pour les hameaux bordé en haut de chanvre torsadé portant des begnets synthétiques ou en écorce et en bas de mèche portant des plombs pincés.– Don de M. Gilles Bondaz, conservateur du Musée de la Pêche de Thonon (Haute-Savoie). – Objet éventuellement destiné à la décoration...  "/>
    <x v="2"/>
    <s v="Est"/>
    <s v="B4"/>
    <n v="481"/>
    <m/>
    <s v="Thonon"/>
    <m/>
    <m/>
    <m/>
    <m/>
    <x v="2"/>
    <m/>
    <s v="BONDAZ Gilles"/>
    <s v="v_x000a_v_x000a_v_x000a_v_x000a_v_x000a_v"/>
    <x v="21"/>
  </r>
  <r>
    <s v="2020-0022"/>
    <m/>
    <s v="MB/EPP 2020-022"/>
    <x v="8"/>
    <s v="MB/EPP 2020-022 – Fragment de bras de monte en nylon de maille presque 50 mm, bordé en haut de corde de flotte allégée par des disques de liège. – Don de M. Gilles Bondaz, conservateur du Musée de la Pêche de Thonon (Haute-Savoie). – Objet éventuellement destiné à la décoration..."/>
    <x v="2"/>
    <s v="Nord"/>
    <s v="B4"/>
    <m/>
    <s v="Caisse"/>
    <s v="Thonon"/>
    <m/>
    <m/>
    <m/>
    <s v="Fragment"/>
    <x v="2"/>
    <m/>
    <s v="BONDAZ Gilles"/>
    <s v="v_x000a_v_x000a_v_x000a_v_x000a_v_x000a_v"/>
    <x v="21"/>
  </r>
  <r>
    <s v="2020-0023"/>
    <m/>
    <s v="MB/EPP 2020-023"/>
    <x v="8"/>
    <s v="MB/EPP 2020-023 – Bras de monte, apparemment, en nylon de maille 22 mm, bordé en haut de mèche tressée allégée par des disques de liège et lesté par des plombs pincés. – Don de M. Gilles Bondaz, conservateur du Musée de la Pêche de Thonon (Haute-Savoie). – Objet éventuellement destiné à la décoration..."/>
    <x v="7"/>
    <m/>
    <s v="Sortir?"/>
    <m/>
    <m/>
    <m/>
    <m/>
    <m/>
    <m/>
    <m/>
    <x v="2"/>
    <m/>
    <s v="BONDAZ Gilles"/>
    <s v="v_x000a_v_x000a_v_x000a_v_x000a_v_x000a_v"/>
    <x v="21"/>
  </r>
  <r>
    <s v="2020-0024"/>
    <m/>
    <s v="MB/EPP 2020-024"/>
    <x v="196"/>
    <s v="MB/EPP 2020-024 – Petit rouet à quatre crochets, manivelle et engrenages invisibles pour fabriquer des cordes. Longueur sans la manivelle : 31,7 cm – Don de feu Jean-Claude Martin, Saint-Aubin."/>
    <x v="3"/>
    <m/>
    <s v="Non local."/>
    <m/>
    <m/>
    <m/>
    <m/>
    <m/>
    <m/>
    <m/>
    <x v="6"/>
    <m/>
    <s v="MARTIN Jean-Claude"/>
    <s v="v_x000a_v_x000a_v_x000a_v_x000a_v_x000a_v"/>
    <x v="21"/>
  </r>
  <r>
    <s v="2020-0025"/>
    <m/>
    <s v="MB/EPP 2020-025"/>
    <x v="197"/>
    <s v="MB/EPP 2020-025 – Toupin en forme de croix, annexé au rouet précédent MB/EPP 2020-024, servant à contrôler le commettage des torons. Grande longueur : 19,6 cm – Don de feu Jean-Claude Martin, Saint-Aubin."/>
    <x v="3"/>
    <m/>
    <s v="Non local."/>
    <m/>
    <m/>
    <m/>
    <m/>
    <m/>
    <m/>
    <m/>
    <x v="6"/>
    <m/>
    <s v="MARTIN Jean-Claude "/>
    <s v="v_x000a_v_x000a_v_x000a_v_x000a_v_x000a_v"/>
    <x v="21"/>
  </r>
  <r>
    <s v="2020-0026"/>
    <m/>
    <s v="MB/EPP 2020-026"/>
    <x v="198"/>
    <s v="MB/EPP 2020-026 – Filet bas, de maille 29 mm. La toile est en nylon de couleur blanche, le chalame et les zies en chanvre torsadé et la vêtre en crin. Bignets en écorce ayant vraisemblablement été paraffinés et lest en plombs pincés. Le premier bignet est marqué « J Henry Fr » – Don de M. Edouard Addor, Bevaix."/>
    <x v="2"/>
    <s v="Nord"/>
    <s v="B4"/>
    <n v="471"/>
    <m/>
    <m/>
    <m/>
    <m/>
    <m/>
    <m/>
    <x v="3"/>
    <m/>
    <s v="ADDOR Edouard"/>
    <s v="v_x000a_v_x000a_v_x000a_v_x000a_v_x000a_v"/>
    <x v="21"/>
  </r>
  <r>
    <s v="2020-0027"/>
    <m/>
    <s v="MB/EPP 2020-027"/>
    <x v="148"/>
    <s v="MB/EPP 2020-027 – Bouteille à vairons en verre incolore, soit cylindre terminé en entonnoir ouvert à un bout et en cône fermé par un bouchon à l’autre. Longuer 35 cm. Diamètre 11,5 cm. – Don de M. Edouard Addor, Bevaix."/>
    <x v="2"/>
    <s v="Nord"/>
    <s v="Non local."/>
    <m/>
    <m/>
    <m/>
    <m/>
    <m/>
    <m/>
    <m/>
    <x v="0"/>
    <m/>
    <s v="ADDOR Edouard"/>
    <s v="v_x000a_v_x000a_v_x000a_v_x000a_v_x000a_v"/>
    <x v="21"/>
  </r>
  <r>
    <s v="2020-0028"/>
    <m/>
    <s v="MB/EPP 2020-028"/>
    <x v="199"/>
    <s v="MB/EPP 2020-028 A et B – Rames de la loquette MB/EPP 2019-56. – Don de M. Martial de Montmollin."/>
    <x v="6"/>
    <s v="Toit"/>
    <s v="B5"/>
    <m/>
    <m/>
    <m/>
    <m/>
    <m/>
    <m/>
    <m/>
    <x v="8"/>
    <m/>
    <s v="de MONTMOLLIN Martial"/>
    <s v="v_x000a_v_x000a_v_x000a_v_x000a_v_x000a_v"/>
    <x v="21"/>
  </r>
  <r>
    <s v="2020-0029"/>
    <m/>
    <s v="MB/EPP 2020-29"/>
    <x v="97"/>
    <s v="MB/EPP 2020-29 – Pochette contenant douze reproductions de dessins de 40 sur 34 cm signés « Coulon » et figurant des scènes de pêche à la traîne dans le lac de Neuchâtel – Don de Madame Monique Berton."/>
    <x v="4"/>
    <m/>
    <s v="B1"/>
    <m/>
    <m/>
    <m/>
    <m/>
    <m/>
    <m/>
    <m/>
    <x v="1"/>
    <s v="&quot;Coulon&quot;"/>
    <s v="BRETON Monique"/>
    <s v="v_x000a_v_x000a_v_x000a_v_x000a_v_x000a_v"/>
    <x v="21"/>
  </r>
  <r>
    <s v="2020-0031"/>
    <m/>
    <s v="MB/EPP 2020-31"/>
    <x v="200"/>
    <s v="MB/EPP 2020-31 – Aiguillette géante de 56,4 cm de longueur ayant servi à enrouler le chalame nécessaire au montage d’un tramail. – Don des descendants de feu Claude Arm à Chez-le-Bart, par l’intermédiaire de Denis Arm."/>
    <x v="4"/>
    <m/>
    <s v="B1"/>
    <s v="Vitrine 4"/>
    <m/>
    <s v="Chez-le-Bart"/>
    <m/>
    <m/>
    <m/>
    <m/>
    <x v="6"/>
    <m/>
    <s v="ARM Claude"/>
    <s v="v_x000a_v_x000a_v_x000a_v_x000a_v_x000a_v"/>
    <x v="21"/>
  </r>
  <r>
    <s v="2020-0032"/>
    <m/>
    <s v="MB/EPP 2020-32"/>
    <x v="192"/>
    <s v="MB/EPP 2020-32 – Tour de traîneur des années 1970 peut-être, en bois peint en rouge brillant portant une cordelette tressée. Sa poignée peu saillante est fixée intérieurement au seul croisillon. – Don de M. Edouard Addor, Bevaix."/>
    <x v="2"/>
    <s v="Sud"/>
    <s v="Non local."/>
    <m/>
    <m/>
    <m/>
    <s v="des années 1970"/>
    <n v="1970"/>
    <n v="1979"/>
    <m/>
    <x v="7"/>
    <m/>
    <s v="ADDOR Edouard"/>
    <s v="v_x000a_v_x000a_v_x000a_v_x000a_v_x000a_v"/>
    <x v="21"/>
  </r>
  <r>
    <s v="2020-0033"/>
    <m/>
    <s v="MB/EPP 2020-33"/>
    <x v="192"/>
    <s v="MB/EPP 2020-33 ­– Tour de traîneur en bois peint en rouge mat, marqué A8385, portant une cordelette tressée. Sa poignée peu saillante est fixée intérieurement au seul croisillon. – Don de M. Edouard Addor, Bevaix."/>
    <x v="2"/>
    <s v="Sud"/>
    <s v="Non local."/>
    <m/>
    <m/>
    <m/>
    <m/>
    <m/>
    <m/>
    <m/>
    <x v="7"/>
    <s v="marqué A8385"/>
    <s v="ADDOR Edouard"/>
    <s v="v_x000a_v_x000a_v_x000a_v_x000a_v_x000a_v"/>
    <x v="21"/>
  </r>
  <r>
    <s v="2020-0034"/>
    <m/>
    <s v="MB/EPP 2020-34"/>
    <x v="54"/>
    <s v="MB/EPP 2020-34 ­– Carton contenant 5 à 6 litres de bignets d’écorce paraffinés usagés provenant sans doute d’Alphonse Henry, ancien exploitant de la pêcherie devenue l’Ecomusée."/>
    <x v="2"/>
    <s v="Nord"/>
    <s v="B4"/>
    <m/>
    <s v="Carton"/>
    <s v="Ecomusée"/>
    <m/>
    <m/>
    <m/>
    <m/>
    <x v="4"/>
    <m/>
    <s v="HENRY Alphonse"/>
    <s v="v_x000a_v_x000a_v_x000a_v_x000a_v_x000a_v"/>
    <x v="21"/>
  </r>
  <r>
    <s v="2020-0035"/>
    <m/>
    <s v="MB/EPP 2020-35"/>
    <x v="201"/>
    <s v="MB/EPP 2020-35 ­– Sachet de quatorze bignets marqués au feu « JHenryFils » et/ou « 3 », « 51 » « 56 », « 57 » ou « 58 ». ­– Il proviennent d’Alphonse Henry."/>
    <x v="2"/>
    <s v="Nord"/>
    <s v="B4"/>
    <m/>
    <s v="Carton"/>
    <m/>
    <m/>
    <m/>
    <m/>
    <m/>
    <x v="4"/>
    <s v="« JHenryFils » et/ou « 3 », « 51 » « 56 », « 57 » ou « 58 »"/>
    <s v="HENRY Alphonse"/>
    <s v="v_x000a_v_x000a_v_x000a_v_x000a_v_x000a_v"/>
    <x v="21"/>
  </r>
  <r>
    <s v="2020-0036"/>
    <m/>
    <s v="MB/EPP 2020-36"/>
    <x v="88"/>
    <s v="MB/EPP 2020-36 ­– Carton de 17 à 18 litres contenant un chalame de chanvre torsadé et ses bignets d’écorce, de liège ou de celluloïd récupéré sur un ou plusieurs vieux filet. Quelques inscriptions au feu indiquant « JHenryFils » et des grandeurs de mailles. ­– Matériel provenant du site de l’Ecomusée."/>
    <x v="2"/>
    <s v="Nord"/>
    <s v="B4"/>
    <m/>
    <s v="Carton"/>
    <s v="Ecomusée"/>
    <m/>
    <m/>
    <m/>
    <m/>
    <x v="3"/>
    <s v="« JHenryFils »"/>
    <m/>
    <s v="v_x000a_v_x000a_v_x000a_v_x000a_v_x000a_v"/>
    <x v="21"/>
  </r>
  <r>
    <s v="2020-0037"/>
    <m/>
    <s v="MB/EPP 2020-37"/>
    <x v="54"/>
    <s v="MB/EPP 2020-37 ­– Carton de bignets d’écorce neufs avant leur percement ­– Ils proviennent sans doute du site de l’Ecomusée."/>
    <x v="2"/>
    <s v="Nord"/>
    <s v="B4"/>
    <m/>
    <s v="Carton"/>
    <s v="Ecomusée"/>
    <m/>
    <m/>
    <m/>
    <m/>
    <x v="4"/>
    <m/>
    <m/>
    <s v="v_x000a_v_x000a_v_x000a_v_x000a_v_x000a_v"/>
    <x v="21"/>
  </r>
  <r>
    <s v="2020-0038"/>
    <m/>
    <s v="MB/EPP 2020-38"/>
    <x v="54"/>
    <s v="MB/EPP 2020-38 ­– Carton contenant une quinzaine de litres de bignets d’écorce plus quelques-uns de liège. Ils sont usagés et non paraffinés. ­– Matériel provenant du site de l’Ecomusée."/>
    <x v="2"/>
    <s v="Nord"/>
    <s v="B4"/>
    <m/>
    <s v="Carton"/>
    <s v="Ecomusée"/>
    <m/>
    <m/>
    <m/>
    <m/>
    <x v="4"/>
    <m/>
    <m/>
    <s v="v_x000a_v_x000a_v_x000a_v_x000a_v_x000a_v"/>
    <x v="21"/>
  </r>
  <r>
    <s v="2020-0039"/>
    <m/>
    <s v="MB/EPP 2020-39"/>
    <x v="54"/>
    <s v="MB/EPP 2020-39 ­– Carton d’une douzaine de litres de begnets usagés (écorce brute, écorce paraffinée, celluloïd) offerts en 1990 par le Musée de la pêche de Thonon. L’un porte les lettres &quot;AAM&quot; taillées au couteau."/>
    <x v="2"/>
    <s v="Nord"/>
    <s v="B4"/>
    <m/>
    <s v="Carton"/>
    <m/>
    <m/>
    <m/>
    <m/>
    <m/>
    <x v="4"/>
    <s v="&quot;AAM&quot;"/>
    <s v="Musée de la pêche de Thonon"/>
    <s v="v_x000a_v_x000a_v_x000a_v_x000a_v_x000a_v"/>
    <x v="21"/>
  </r>
  <r>
    <s v="2020-0040"/>
    <m/>
    <s v="MB/EPP 2020-40"/>
    <x v="202"/>
    <s v="­MB/EPP 2020-40 ­– Petit carton de bignets de celluloïd provenant du site de l’Ecomusée."/>
    <x v="2"/>
    <s v="Nord"/>
    <s v="B4"/>
    <m/>
    <m/>
    <s v="Ecomusée"/>
    <m/>
    <m/>
    <m/>
    <m/>
    <x v="4"/>
    <m/>
    <m/>
    <s v="v_x000a_v_x000a_v_x000a_v_x000a_v_x000a_v"/>
    <x v="21"/>
  </r>
  <r>
    <s v="2021-0001"/>
    <m/>
    <s v="MB/EPP 2021-01"/>
    <x v="203"/>
    <s v="MB/EPP 2021-01 ­– Etalon de 30 cm en aluminium fabriqué à Vallorbe, en forme de gouttière, marqué à la main « Perche » pour 15 cm, « Bondelle, Palée » pour 20 cm, « Ombre, Omble » pour 25 cm, « Truite » pour 30 cm, ainsi que « Anguille 35 cm » et « Brochet 40 cm » ­– Objet trouvé sur le site de l’Ecomusée (Alphonse Henry)."/>
    <x v="6"/>
    <s v="Nord"/>
    <s v="Non local."/>
    <m/>
    <m/>
    <s v="Vallorbe"/>
    <m/>
    <m/>
    <m/>
    <m/>
    <x v="9"/>
    <m/>
    <s v="HENRY Alphonse"/>
    <s v="v_x000a_v_x000a_v_x000a_v_x000a_v_x000a_v"/>
    <x v="22"/>
  </r>
  <r>
    <s v="2021-0002"/>
    <m/>
    <s v="MB/EPP 2021-0002"/>
    <x v="175"/>
    <s v="MB/EPP 2021-0002 ­– Ligne à bouchon réglable, ce dernier étant traversé par un calamus de plume de cygne. Son hameçon double est large d’environ 33 mm et monté sur un bas de ligne en corde de piano. Il servait à pêcher le brochet au vif. En amont, la ligne traverse quatre « indicateurs » (petits flotteurs), afin de ne pas s’enfoncer et prendre ainsi du mou. Dévidoir de presque 26 cm, en forme de cadre formé par deux liteaux traversés par deux chevilles. ­– Provenance inconnue."/>
    <x v="2"/>
    <s v="Nord"/>
    <s v="B1"/>
    <m/>
    <m/>
    <m/>
    <m/>
    <m/>
    <m/>
    <m/>
    <x v="7"/>
    <m/>
    <s v="Provenance inconnue"/>
    <s v="v_x000a_v_x000a_v_x000a_v_x000a_v_x000a_v"/>
    <x v="22"/>
  </r>
  <r>
    <s v="2021-0003"/>
    <m/>
    <s v="MB/EPP 2021-03"/>
    <x v="204"/>
    <s v="MB/EPP 2021-03 – Bois d’une bonne soixantaine de centimètres appointi à ses extrémités, l’une marquée d’un anneau de peinture verte, l’autre de peinture rouge, ayant servi pour relever un fil, dormant ou flottant (palangre). ­– Objet trouvé sur le site de l’Ecomusée (Alphonse Henry)."/>
    <x v="2"/>
    <s v="Nord"/>
    <s v="B4"/>
    <n v="474"/>
    <m/>
    <s v="Ecomusée"/>
    <m/>
    <m/>
    <m/>
    <m/>
    <x v="7"/>
    <m/>
    <m/>
    <s v="v_x000a_v_x000a_v_x000a_v_x000a_v_x000a_v"/>
    <x v="22"/>
  </r>
  <r>
    <s v="2021-0004"/>
    <m/>
    <s v="MB/EPP 2021-04"/>
    <x v="199"/>
    <s v="MB/EPP 2021-04 – Rame de « galère » de 4,35 m de longueur totale. Son paléron rapporté mesure 94 cm et sa poignée ou nille, perpendiculaire, 14,2 cm. Elle a été trouvée sur la grève d’Auvernier en 1966 ­– Don de M. Jürg Schetty, Auvernier."/>
    <x v="3"/>
    <m/>
    <s v="Non local."/>
    <m/>
    <m/>
    <s v="Auvernier"/>
    <n v="1966"/>
    <n v="1966"/>
    <n v="1966"/>
    <m/>
    <x v="8"/>
    <m/>
    <s v="SCHETTY Jürg"/>
    <s v="v_x000a_v_x000a_v_x000a_v_x000a_v_x000a_v"/>
    <x v="22"/>
  </r>
  <r>
    <s v="2021-0005"/>
    <m/>
    <s v="MB/EPP 2021-05"/>
    <x v="129"/>
    <s v="MB/EPP 2021-05 – Carte postale « Lac de Neuchâtel, départ pour la pêche » montrant un canot avec deux pêcheurs debout, datée de décembre 1919. ­– Don de M. Jürg Schetty, Auvernier."/>
    <x v="3"/>
    <m/>
    <s v="Non local."/>
    <m/>
    <m/>
    <s v="Neuchâtel"/>
    <n v="1919"/>
    <n v="1919"/>
    <n v="1919"/>
    <m/>
    <x v="1"/>
    <m/>
    <s v="SCHETTY Jürg"/>
    <s v="v_x000a_v_x000a_v_x000a_v_x000a_v_x000a_v"/>
    <x v="22"/>
  </r>
  <r>
    <s v="2021-0006"/>
    <m/>
    <s v="MB/EPP 2021-06"/>
    <x v="129"/>
    <s v="MB/EPP 2021-06 – Carte postale « 1088  Pêcheurs d’Auvernier – Lac de Neuchâtel » montrant une « galère » à ramerie asymétrique montée par quatre hommes en plein effort, sur un lac agité. Un mât dépasse à l’avant. Au verso adresse manuscrite « Monsieur Eugène Bersot Fils, Pâtisserie, Le Locle ». Timbre affranchi le 3 août 1905. – Don de Madame Violaine André-Meylan, Gorgier."/>
    <x v="3"/>
    <m/>
    <s v="Non local."/>
    <m/>
    <m/>
    <s v="Auvernier"/>
    <n v="1905"/>
    <n v="1905"/>
    <n v="1905"/>
    <m/>
    <x v="1"/>
    <m/>
    <s v="ANDRÉ-MEYLAN Violaine"/>
    <s v="v_x000a_v_x000a_v_x000a_v_x000a_v_x000a_v"/>
    <x v="22"/>
  </r>
  <r>
    <s v="2021-0007"/>
    <m/>
    <s v="MB/EPP 2021-07"/>
    <x v="205"/>
    <s v="MB/EPP 2021-07 – Assomoir à poissons, soit bâton de 36 cm gainé de plastique blanc en guise de poignée et d’un cylindre de fer épais à l’opposé. – Objet en provenance de la famille de M. René Berton."/>
    <x v="6"/>
    <n v="505"/>
    <s v="Non local."/>
    <m/>
    <m/>
    <m/>
    <m/>
    <m/>
    <m/>
    <m/>
    <x v="9"/>
    <m/>
    <s v="BERTON René"/>
    <s v="v_x000a_v_x000a_v_x000a_v_x000a_v_x000a_v"/>
    <x v="22"/>
  </r>
  <r>
    <s v="2021-0008"/>
    <m/>
    <s v="MB/EPP 2021-08"/>
    <x v="204"/>
    <s v="MB/EPP 2021-08 – Bois pour enrouler le fil dormant avant de le remettre dans sa caisse en vue de la prochaine pêche. Longueur 80 cm."/>
    <x v="2"/>
    <s v="Nord"/>
    <s v="B4"/>
    <n v="474"/>
    <m/>
    <m/>
    <m/>
    <m/>
    <m/>
    <m/>
    <x v="7"/>
    <m/>
    <m/>
    <s v="v_x000a_v_x000a_v_x000a_v_x000a_v_x000a_v"/>
    <x v="22"/>
  </r>
  <r>
    <s v="2021-0009"/>
    <m/>
    <s v="MB/EPP 2021-09"/>
    <x v="152"/>
    <s v="MB/EPP 2021-09 a, b, c et d – Quatre planchettes en bois dur mesurant 25 cm de longueur sur, respectivement, env. 29, 37, 40 et 70 mm de largeur et 3,5-4 mm d’épaisseur. – Don de Madame Colette Rossier, de Lausanne, fille du dernier artisan-cordier-filocheur du canton de Vaud habitant Payerne, effectué en janvier 2008 auprès du Musée rural jurassien qui l’a transmis à l’Ecomusée."/>
    <x v="2"/>
    <s v="Nord"/>
    <s v="B4"/>
    <n v="473"/>
    <s v="Carton corderie"/>
    <s v="Payerne"/>
    <m/>
    <m/>
    <m/>
    <m/>
    <x v="6"/>
    <m/>
    <s v="ROSSIER Colette"/>
    <s v="v_x000a_v_x000a_v_x000a_v_x000a_v_x000a_v"/>
    <x v="22"/>
  </r>
  <r>
    <s v="2021-0010"/>
    <m/>
    <s v="MB/EPP 2021-10"/>
    <x v="72"/>
    <s v="MB/EPP 2021-10 a et b – Deux aiguillettes ou navettes à chas et échancrure et en imitation écaille dont la première mesure 157 mm et la seconde 238 mm. – Don de Madame Colette Rossier, fille du dernier artisan-cordier-filocheur du canton de Vaud habitant Payerne. "/>
    <x v="2"/>
    <s v="Nord"/>
    <s v="B4"/>
    <n v="473"/>
    <s v="Carton corderie"/>
    <s v="Payerne"/>
    <m/>
    <m/>
    <m/>
    <m/>
    <x v="6"/>
    <m/>
    <s v="ROSSIER Colette"/>
    <s v="v_x000a_v_x000a_v_x000a_v_x000a_v_x000a_v"/>
    <x v="22"/>
  </r>
  <r>
    <s v="2021-0012"/>
    <m/>
    <s v="MB/EPP 2021-12"/>
    <x v="206"/>
    <s v="MB/EPP 2021-12 a et b – Deux aiguillettes ou navettes à chas et échancrures et en métal un peu rouillé dont la première mesure 40 cm et la seconde 46 cm. – Don de Madame Colette Rossier, fille du dernier artisan-cordier-filocheur du canton de Vaud habitant Payerne."/>
    <x v="2"/>
    <s v="Nord"/>
    <s v="B4"/>
    <n v="473"/>
    <s v="Carton corderie"/>
    <s v="Payerne"/>
    <m/>
    <m/>
    <m/>
    <s v="Usé / Passé"/>
    <x v="6"/>
    <m/>
    <s v="ROSSIER Colette"/>
    <s v="v_x000a_v_x000a_v_x000a_v_x000a_v_x000a_v"/>
    <x v="22"/>
  </r>
  <r>
    <s v="2021-0013"/>
    <m/>
    <s v="MB/EPP 2021-13"/>
    <x v="13"/>
    <s v="MB/EPP 2021-13 a, b et c – Trois aiguillettes ou navettes semblables à chas et échancrures renforcées par de la ficelle enroulée, en bois, mesurant presque 24 cm et dont la deuxième porte de la ficelle de chanvre. – Don de Madame Colette Rossier, fille du dernier artisan-cordier-filocheur du canton de Vaud habitant Payerne. "/>
    <x v="2"/>
    <s v="Nord"/>
    <s v="B4"/>
    <n v="473"/>
    <s v="Carton corderie"/>
    <s v="Payerne"/>
    <m/>
    <m/>
    <m/>
    <m/>
    <x v="6"/>
    <m/>
    <s v="ROSSIER Colette"/>
    <s v="v_x000a_v_x000a_v_x000a_v_x000a_v_x000a_v"/>
    <x v="22"/>
  </r>
  <r>
    <s v="2021-0014"/>
    <m/>
    <s v="MB/EPP 2021-14"/>
    <x v="207"/>
    <s v="MB/EPP 2021-14 – Crochet taillé dans une demi-branche de sureau, vu la moelle présente au revers, long de 348 mm dont 13 cm environ pour le manche et 5,5 environ pour la pointe effilée. – Don de Madame Colette Rossier, de Lausanne, fille du dernier artisan-cordier-filocheur du canton de Vaud habitant Payerne, effectué en janvier 2008 auprès du Musée rural jurassien qui l’a transmis à l’Ecomusée."/>
    <x v="2"/>
    <s v="Nord"/>
    <s v="B4"/>
    <n v="473"/>
    <s v="Carton corderie"/>
    <s v="Payerne"/>
    <m/>
    <m/>
    <m/>
    <m/>
    <x v="6"/>
    <m/>
    <s v="ROSSIER Colette"/>
    <s v="v_x000a_v_x000a_v_x000a_v_x000a_v_x000a_v"/>
    <x v="22"/>
  </r>
  <r>
    <s v="2021-0015"/>
    <m/>
    <s v="MB/EPP 2021-15"/>
    <x v="13"/>
    <s v="MB/EPP 2021-15 – Aiguillette ou navette en bois, à chas et échancrure, longue de 19 cm et marquée « Lovis Lambelly ». – Don de Madame Colette Rossier, fille du dernier artisan-cordier-filocheur du canton de Vaud habitant Payerne. "/>
    <x v="2"/>
    <s v="Nord"/>
    <s v="B4"/>
    <n v="473"/>
    <s v="Carton corderie"/>
    <s v="Payerne"/>
    <m/>
    <m/>
    <m/>
    <m/>
    <x v="6"/>
    <m/>
    <s v="ROSSIER Colette"/>
    <s v="v_x000a_v_x000a_v_x000a_v_x000a_v_x000a_v"/>
    <x v="22"/>
  </r>
  <r>
    <s v="2021-0016"/>
    <m/>
    <s v="MB/EPP 2021-16"/>
    <x v="208"/>
    <s v="MB/EPP 2021-16 a, b et c –Trois cylindres de bois (« moules ») d’environ 20 cm mesurant respectivement 12, 14 et 16 mm de diamètre. – Don de Madame Colette Rossier, fille du dernier artisan-cordier-filocheur du canton de Vaud habitant Payerne. "/>
    <x v="2"/>
    <s v="Nord"/>
    <s v="B4"/>
    <n v="473"/>
    <s v="Carton corderie"/>
    <s v="Payerne"/>
    <m/>
    <m/>
    <m/>
    <m/>
    <x v="6"/>
    <m/>
    <s v="ROSSIER Colette"/>
    <s v="v_x000a_v_x000a_v_x000a_v_x000a_v_x000a_v"/>
    <x v="22"/>
  </r>
  <r>
    <s v="2021-0017"/>
    <m/>
    <s v="MB/EPP 2021-17"/>
    <x v="46"/>
    <s v="MB/EPP 2021-17 a et b – Deux baguettes cylindriques de bois (« moules ») d’environ 25 cm mesurant respectivement 9 et 10 mm de diamètre. – Don de Madame Colette Rossier, fille du dernier artisan-cordier-filocheur du canton de Vaud habitant Payerne. "/>
    <x v="2"/>
    <s v="Nord"/>
    <s v="B4"/>
    <n v="473"/>
    <s v="Carton corderie"/>
    <s v="Payerne"/>
    <m/>
    <m/>
    <m/>
    <m/>
    <x v="6"/>
    <m/>
    <s v="ROSSIER Colette"/>
    <s v="v_x000a_v_x000a_v_x000a_v_x000a_v_x000a_v"/>
    <x v="22"/>
  </r>
  <r>
    <s v="2021-0018"/>
    <m/>
    <s v="MB/EPP 2021-18"/>
    <x v="46"/>
    <s v="MB/EPP 2021-18 – « Moule » cylindrique en bois écorcé long de 184 mm et mesurant une vingtaine de mm de diamètre. – Don de Madame Colette Rossier, de Lausanne, fille du dernier artisan-cordier-filocheur du canton de Vaud habitant Payerne, effectué en janvier 2008 auprès du Musée rural jurassien qui l’a transmis à l’Ecomusée."/>
    <x v="2"/>
    <s v="Nord"/>
    <s v="B4"/>
    <n v="473"/>
    <s v="Carton corderie"/>
    <s v="Payerne"/>
    <m/>
    <m/>
    <m/>
    <m/>
    <x v="6"/>
    <m/>
    <s v="ROSSIER Colette"/>
    <s v="v_x000a_v_x000a_v_x000a_v_x000a_v_x000a_v"/>
    <x v="22"/>
  </r>
  <r>
    <s v="2021-0019"/>
    <m/>
    <s v="MB/EPP 2021-19"/>
    <x v="209"/>
    <s v="MB/EPP 2021-19 – Alène soit morceau de bois écorcé conique à un bout, long de 23 cm. – Don de Madame Colette Rossier, fille du dernier artisan-cordier-filocheur du canton de Vaud habitant Payerne. "/>
    <x v="2"/>
    <s v="Nord"/>
    <s v="B4"/>
    <n v="473"/>
    <s v="Carton corderie"/>
    <s v="Payerne"/>
    <m/>
    <m/>
    <m/>
    <m/>
    <x v="6"/>
    <m/>
    <s v="ROSSIER Colette"/>
    <s v="v_x000a_v_x000a_v_x000a_v_x000a_v_x000a_v"/>
    <x v="22"/>
  </r>
  <r>
    <s v="2021-0020"/>
    <m/>
    <s v="MB/EPP 2021-20"/>
    <x v="210"/>
    <s v="MB/EPP 2021-20 – Jauge ou calibre coulissant, en bois, étalonné en cm et sans doute en pouces, long de 104 mm. – Don de Madame Colette Rossier, fille du dernier artisan-cordier-filocheur du canton de Vaud habitant Payerne. "/>
    <x v="2"/>
    <s v="Nord"/>
    <s v="B4"/>
    <n v="473"/>
    <s v="Carton corderie"/>
    <s v="Payerne"/>
    <m/>
    <m/>
    <m/>
    <m/>
    <x v="9"/>
    <m/>
    <s v="ROSSIER Colette"/>
    <s v="v_x000a_v_x000a_v_x000a_v_x000a_v_x000a_v"/>
    <x v="22"/>
  </r>
  <r>
    <s v="2021-0021"/>
    <m/>
    <s v="MB/EPP 2021-21"/>
    <x v="211"/>
    <s v="MB/EPP 2021-21 a et b – Deux alènes en daguets de chevreuil, avec bulbe servant de poignée. Ils mesurent 14 et 13,5 cm de longueur. – Don de Madame Colette Rossier, fille du dernier artisan-cordier-filocheur du canton de Vaud habitant Payerne."/>
    <x v="2"/>
    <s v="Nord"/>
    <s v="B4"/>
    <n v="473"/>
    <s v="Carton corderie"/>
    <s v="Payerne"/>
    <m/>
    <m/>
    <m/>
    <m/>
    <x v="6"/>
    <m/>
    <s v="ROSSIER Colette"/>
    <s v="v_x000a_v_x000a_v_x000a_v_x000a_v_x000a_v"/>
    <x v="22"/>
  </r>
  <r>
    <s v="2021-0022"/>
    <m/>
    <s v="MB/EPP 2021-22"/>
    <x v="206"/>
    <s v="MB/EPP 2021-22 – Aiguillette ou navette à chas et fourchette faite de trois fils de fer ou d’acier juxtaposés, longue de 226 mm. – Don de Madame Colette Rossier, de Lausanne, fille du dernier artisan-cordier-filocheur du canton de Vaud habitant Payerne, effectué en janvier 2008 auprès du Musée rural jurassien qui l’a transmis à l’Ecomusée."/>
    <x v="2"/>
    <s v="Nord"/>
    <s v="B4"/>
    <n v="473"/>
    <s v="Carton corderie"/>
    <s v="Payerne"/>
    <m/>
    <m/>
    <m/>
    <m/>
    <x v="6"/>
    <m/>
    <s v="ROSSIER Colette"/>
    <s v="v_x000a_v_x000a_v_x000a_v_x000a_v_x000a_v"/>
    <x v="22"/>
  </r>
  <r>
    <s v="2021-0023"/>
    <m/>
    <s v="MB/EPP 2021-23"/>
    <x v="206"/>
    <s v="MB/EPP 2021-23 – Aiguillette ou navette à fourchettes terminales faite d’une tige de fer et longue de 34 cm. – Don de Madame Colette Rossier, fille du dernier artisan-cordier-filocheur du canton de Vaud habitant Payerne."/>
    <x v="2"/>
    <s v="Nord"/>
    <s v="B4"/>
    <n v="473"/>
    <s v="Carton corderie"/>
    <s v="Payerne"/>
    <m/>
    <m/>
    <m/>
    <m/>
    <x v="6"/>
    <m/>
    <s v="ROSSIER Colette"/>
    <s v="v_x000a_v_x000a_v_x000a_v_x000a_v_x000a_v"/>
    <x v="22"/>
  </r>
  <r>
    <s v="2021-0024"/>
    <m/>
    <s v="MB/EPP 2021-24"/>
    <x v="64"/>
    <s v="MB/EPP 2021-24 – Filet en nylon de maille 27 mm, haut de 6 m 50, bordé de cordelettes de chanvre torsadé en haut et en bas, également par de la mèche synthétique (fusée) en bas. Il compte 28 ou 29 begnets de liège et sept ou huit gros plombs pincés. – Don de M. Gilles Bondaz de l’Ecomusée de la pêche de Thonon."/>
    <x v="2"/>
    <s v="Nord"/>
    <s v="B4"/>
    <n v="470"/>
    <m/>
    <m/>
    <m/>
    <m/>
    <m/>
    <m/>
    <x v="3"/>
    <m/>
    <s v="BONDAZ Gilles"/>
    <s v="v_x000a_v_x000a_v_x000a_v_x000a_v_x000a_v"/>
    <x v="22"/>
  </r>
  <r>
    <s v="2021-0025"/>
    <m/>
    <s v="MB/EPP 2021-25"/>
    <x v="120"/>
    <s v="MB/EPP 2021-25 – Epervier de maille 28 mm et deux bons mètres de hauteur, en chanvre. Les trois cinquièmes supérieurs du cône sont teintés en noir. Structure identique à 2007-10 mais sa corde manque. Grosse déchirure sur le pourtour. – Don de M. Gilles Bondaz, Ecomusée de la pêche de Thonon. Cet engin provenait vraisemblablement des archives judiciaires de Thonon."/>
    <x v="2"/>
    <s v="Nord"/>
    <s v="B4"/>
    <n v="470"/>
    <m/>
    <s v="Thonon"/>
    <m/>
    <m/>
    <m/>
    <s v="Endommagé"/>
    <x v="2"/>
    <m/>
    <s v="BONDAZ Gilles"/>
    <s v="v_x000a_v_x000a_v_x000a_v_x000a_v_x000a_v"/>
    <x v="22"/>
  </r>
  <r>
    <s v="2021-0026"/>
    <m/>
    <s v="MB/EPP 2021-26"/>
    <x v="212"/>
    <s v="MB/EPP 2021-26 – Etole de maille 24 mm en nylon monofil bleuté présentant de petits raccommodages en fil blanc. Son chalame tressé synthétique porte une cinquantaine de begnets mélangés (écorce, celluloïd, matière expansée...). Sa vêtre est en gaine plombée. Hauteur, 160 cm environ. – Don effectué en juillet 2021 par M. Gilles Bondaz, Ecomusée de la pêche, Thonon."/>
    <x v="2"/>
    <s v="Est"/>
    <s v="B4"/>
    <n v="480"/>
    <m/>
    <s v="Thonon"/>
    <m/>
    <m/>
    <m/>
    <s v="Bon"/>
    <x v="3"/>
    <m/>
    <s v="BONDAZ Gilles"/>
    <s v="v_x000a_v_x000a_v_x000a_v_x000a_v_x000a_v"/>
    <x v="22"/>
  </r>
  <r>
    <s v="2021-0027"/>
    <m/>
    <s v="MB/EPP 2021-27"/>
    <x v="213"/>
    <s v="MB/EPP 2021-27 – Filet formé par deux étoles basses attachées, de maille 15 mm, bordées en haut de chanvre torsadé portant des begnets en écorce et en bas de mèche tressée garnie de plombs pincés. Hauteur 65 cm. Grosses déchirures. – Don effectué en juillet 2021 par M. Gilles Bondaz, Ecomusée de la pêche, Thonon."/>
    <x v="2"/>
    <s v="Est"/>
    <s v="B4"/>
    <n v="480"/>
    <m/>
    <s v="Thonon"/>
    <m/>
    <m/>
    <m/>
    <s v="Endommagé"/>
    <x v="3"/>
    <m/>
    <s v="BONDAZ Gilles"/>
    <s v="v_x000a_v_x000a_v_x000a_v_x000a_v_x000a_v"/>
    <x v="22"/>
  </r>
  <r>
    <s v="2021-0028"/>
    <m/>
    <s v="MB/EPP 2021-28"/>
    <x v="214"/>
    <s v="MB/EPP 2021-28 – Etole peut-être en coton, délabrée, de maille 18 mm, haute d’un bon mètre soixante. Chalame en chanvre torsadé garni de begnets d’écorce sauf quelques-uns en liège. Vêtre en mèche de coton garnie de plombs pincés. – Don effectué en juillet 2021 par M. Gilles Bondaz, Ecomusée de la pêche, Thonon."/>
    <x v="3"/>
    <m/>
    <s v="Non local."/>
    <m/>
    <m/>
    <s v="Thonon"/>
    <m/>
    <m/>
    <m/>
    <s v="Usé / Passé"/>
    <x v="3"/>
    <m/>
    <s v="BONDAZ Gilles"/>
    <s v="v_x000a_v_x000a_v_x000a_v_x000a_v_x000a_v"/>
    <x v="22"/>
  </r>
  <r>
    <s v="2021-0029"/>
    <m/>
    <s v="MB/EPP 2021-29"/>
    <x v="212"/>
    <s v="MB/EPP 2021-29 – Etole en monofil de maille 30 mm, haute d’un mètre soixante, en bon état. Chalame en mèche tressée synthétique, garni de begnets de celluloïd. Vêtre en gaine de plastique plombée, renforcée par quatre grandes lames de plomb pincées. – Don effectué en juillet 2021 par M. Gilles Bondaz, Ecomusée de la pêche, Thonon."/>
    <x v="2"/>
    <s v="Nord"/>
    <s v="B4"/>
    <n v="470"/>
    <m/>
    <s v="Thonon"/>
    <m/>
    <m/>
    <m/>
    <s v="Bon"/>
    <x v="3"/>
    <m/>
    <s v="BONDAZ Gilles"/>
    <s v="v_x000a_v_x000a_v_x000a_v_x000a_v_x000a_v"/>
    <x v="22"/>
  </r>
  <r>
    <s v="2021-0030"/>
    <m/>
    <s v="MB/EPP 2021-30"/>
    <x v="214"/>
    <s v="MB/EPP 2021-30 – Etole en coton, vraisemblablement, passablement déchirée et dévêtrée, de maille 25 mm et 90 cm de hauteur. Chalame de chanvre torsadé garni de begnets d’écorce et vêtre en mèche tressée synthétique garnie de plombs pincés. – Don effectué en juillet 2021 par M. Gilles Bondaz, Ecomusée de la pêche, Thonon."/>
    <x v="2"/>
    <s v="Est"/>
    <s v="B4"/>
    <n v="480"/>
    <m/>
    <s v="Thonon"/>
    <m/>
    <m/>
    <m/>
    <s v="Endommagé"/>
    <x v="3"/>
    <m/>
    <s v="BONDAZ Gilles"/>
    <s v="v_x000a_v_x000a_v_x000a_v_x000a_v_x000a_v"/>
    <x v="22"/>
  </r>
  <r>
    <s v="2021-0031"/>
    <m/>
    <s v="MB/EPP 2021-31"/>
    <x v="35"/>
    <s v="MB/EPP 2021-31 – Motogodille hors bord des années 1950, démontable, utilisée à la traîne par un petit bateau d’amateur. Elle est de couleur bleutée, longueur totale 167 cm, axe à transmission directe. – Provenance inconnue."/>
    <x v="6"/>
    <s v="Ouest"/>
    <s v="B5"/>
    <m/>
    <m/>
    <m/>
    <s v="des années 1950"/>
    <n v="1950"/>
    <n v="1959"/>
    <m/>
    <x v="8"/>
    <m/>
    <s v="Provenance inconnue"/>
    <s v="v_x000a_v_x000a_v_x000a_v_x000a_v_x000a_v"/>
    <x v="22"/>
  </r>
  <r>
    <s v="2021-0032"/>
    <m/>
    <s v="MB/EPP 2021-32"/>
    <x v="125"/>
    <s v="MB/EPP 2021-32 – Gambe soit cadre en bois passablement voilé, de 30 cm sur un peu moins de 14, portant, enroulé sur sa longueur, un monofil de nylon terminé par un plomb conique élargi en bouton au sommet. Une bande de liège est collée sur l’un des longs côtés pour recevoir les hameçons. A 50, 120 et 160 cm environ en retrait du plomb sont attachés trois hameçons dont deux gainés de brun pâle et un, le plus éloigné, de rouge. Cette gambe pourrait dater des années 1970... – Origine inconnue."/>
    <x v="4"/>
    <m/>
    <s v="B1"/>
    <s v="Tiroir 3"/>
    <m/>
    <m/>
    <s v="des années 1970"/>
    <n v="1970"/>
    <n v="1979"/>
    <m/>
    <x v="7"/>
    <m/>
    <s v="Origine inconnue"/>
    <s v="v_x000a_v_x000a_v_x000a_v_x000a_v_x000a_v"/>
    <x v="22"/>
  </r>
  <r>
    <s v="2021-0033"/>
    <m/>
    <s v="MB/EPP 2021-33"/>
    <x v="215"/>
    <s v="MB/EPP 2021-33 – Grande foène à anguille de Saint-Nazaire, XIXe siècle. La douille se sépare en six branches d’abord quadrangulaires puis aplaties et barbelées. Elles sont maintenues, à la base des barbelures, par deux bandes transversales placées au recto et au verso, rivetées à leurs extrémités. Longueur 53 cm, largeur 19,7 cm, épaisseur 44 mm à l’emmanchure et poids 2,669 kg. Elle a malheureusement été polie à l’excès et recouverte d’un vernis brillant. (Ancienne cote n°401.) – Don de M. Jean-Pierre Joho, Vandœuvres._x000a_MB/EPP 2021-33 à 44 – Série de douze foènes donnée par M. Jean-Pierre JOHO, Vandœuvres. Il a été orienté vers l’Ecomusée par Marianne Chevassus, conservatrice adjointe du musée du Léman, Nyon, ligne directe 022 316 42 53. Objets achetés sur Internet. Datations et localisations livresques..."/>
    <x v="6"/>
    <s v="Est"/>
    <s v="B5"/>
    <m/>
    <m/>
    <s v="Saint-Nazaire"/>
    <s v=" XIXe siècle"/>
    <n v="1801"/>
    <n v="1899"/>
    <s v="Endommagé"/>
    <x v="7"/>
    <m/>
    <s v="JOHO Jean-Pierre"/>
    <s v="v_x000a_v_x000a_v_x000a_v_x000a_v_x000a_v"/>
    <x v="22"/>
  </r>
  <r>
    <s v="2021-0034"/>
    <m/>
    <s v="MB/EPP 2021-34"/>
    <x v="216"/>
    <s v="MB/EPP 2021-34 – Foène française du XIXe siècle, forgée, en forme de râteau, à huit brins terminés chacun par un ardillon. Largeur 24 cm, longueur 36,3 cm, épaisseur 47 mm à l’emmanchure et poids 1,215 kg. (Ancienne cote n°920.) – Don de M. Jean-Pierre Joho, Vandœuvres."/>
    <x v="6"/>
    <s v="Est"/>
    <s v="B5"/>
    <m/>
    <m/>
    <m/>
    <s v="du XIXe siècle"/>
    <n v="1801"/>
    <n v="1899"/>
    <m/>
    <x v="7"/>
    <m/>
    <s v="JOHO Jean-Pierre"/>
    <s v="v_x000a_v_x000a_v_x000a_v_x000a_v_x000a_v"/>
    <x v="22"/>
  </r>
  <r>
    <s v="2021-0035"/>
    <m/>
    <s v="MB/EPP 2021-35"/>
    <x v="217"/>
    <s v="MB/EPP 2021-35 – Grande foène anglaise à anguille, du XIXe siècle, forgée à la main. Elle compte cinq brins dont le médian est terminé par un triangle complet et les deux latéraux pas des demi-triangles tournés vers l’intérieur. Les deux autres brins, intercalaires et linéaires, aboutissent à la jonction des triangles. Elle mesure 50,5 cm de longueur et 18,5 cm de largeur (ancienne cote n°400). – Don de M. Jean-Pierre Joho, Vandœuvres."/>
    <x v="6"/>
    <s v="Est"/>
    <s v="B5"/>
    <m/>
    <m/>
    <s v="Angleterre"/>
    <s v="du XIXe siècle"/>
    <n v="1801"/>
    <n v="1899"/>
    <m/>
    <x v="7"/>
    <m/>
    <s v="JOHO Jean-Pierre"/>
    <s v="v_x000a_v_x000a_v_x000a_v_x000a_v_x000a_v"/>
    <x v="22"/>
  </r>
  <r>
    <s v="2021-0036"/>
    <m/>
    <s v="MB/EPP 2021-36"/>
    <x v="218"/>
    <s v="MB/EPP 2021-36 – Foène états-unienne du début du XIXe siècle longue de 43 cm, large de 13,6, épaisse de 38 mm à l’emmanchure et pesant 945 grammes. Elle est composée d’un axe traversé par un faisceau de trois tiges recourbées vers le bas et terminées chacune par un ardillon tourné vers l’axe qui est lisse et les dépasse de 5 bons centimètres. Une double bande faciale rivetée huit fois maintient l’ensemble. (Ancienne cote n°280.) – Don de M. Jean-Pierre Joho, Vandœuvres."/>
    <x v="6"/>
    <s v="Est"/>
    <s v="B5"/>
    <m/>
    <m/>
    <s v="Etats-unis"/>
    <s v="début du XIXe siècle"/>
    <n v="1901"/>
    <n v="1950"/>
    <m/>
    <x v="7"/>
    <m/>
    <s v="JOHO Jean-Pierre"/>
    <s v="v_x000a_v_x000a_v_x000a_v_x000a_v_x000a_v"/>
    <x v="22"/>
  </r>
  <r>
    <s v="2021-0037"/>
    <m/>
    <s v="MB/EPP 2021-37"/>
    <x v="217"/>
    <s v="MB/EPP 2021-37 – Foène anglaise à anguille, à cinq brins ablatis barbelés, fixés par soudage. Longueur 41 cm, largeur 21 cm, épaisseur 1,5 cm à la base des brins, poids 850 grammes. (Ancienne cote n°399.) – Don de M. Jean-Pierre Joho, Vandœuvres. "/>
    <x v="6"/>
    <s v="Est"/>
    <s v="B5"/>
    <m/>
    <m/>
    <s v="Angleterre"/>
    <m/>
    <m/>
    <m/>
    <m/>
    <x v="7"/>
    <m/>
    <s v="JOHO Jean-Pierre"/>
    <s v="v_x000a_v_x000a_v_x000a_v_x000a_v_x000a_v"/>
    <x v="22"/>
  </r>
  <r>
    <s v="2021-0038"/>
    <m/>
    <s v="MB/EPP 2021-38"/>
    <x v="219"/>
    <s v="MB/EPP 2021-38 – Foène dite fichoura provenant de la côte méditerranéenne et datant du XIXe siècle. En forme de râteau, elle compte sept dents fichées dans une barre « horizontale » et terminées par de petits ardillons. Hauteur 21 cm, largeur 27 cm, épaisseur env. 4 cm à l’implantation qui est incomplète, poids 740 grammes. (Ancienne cote n°343.) – Don de M. Jean-Pierre Joho, Vandœuvres."/>
    <x v="6"/>
    <s v="Est"/>
    <s v="B5"/>
    <m/>
    <m/>
    <s v="Méditéranée"/>
    <s v="du XIXe siècle"/>
    <n v="1801"/>
    <n v="1899"/>
    <m/>
    <x v="7"/>
    <m/>
    <s v="JOHO Jean-Pierre"/>
    <s v="v_x000a_v_x000a_v_x000a_v_x000a_v_x000a_v"/>
    <x v="22"/>
  </r>
  <r>
    <s v="2021-0039"/>
    <m/>
    <s v="MB/EPP 2021-39"/>
    <x v="220"/>
    <s v="MB/EPP 2021-39 – Petite foène à cinq dents découpées dans de la tôle épaisse, à base introduite dans le reste ligaturé d’un manche. Elle proviendrait de France et daterait du XIXe siècle. Dimensions 18,5, 7 et 4 cm. Poids 250 g. (Ancienne cote n°620.) – Don de M. Jean-Pierre Joho, Vandœuvres. "/>
    <x v="6"/>
    <s v="Est"/>
    <s v="B5"/>
    <m/>
    <m/>
    <s v="France"/>
    <s v="du XIXe siècle"/>
    <n v="1801"/>
    <n v="1899"/>
    <m/>
    <x v="7"/>
    <m/>
    <s v="JOHO Jean-Pierre"/>
    <s v="v_x000a_v_x000a_v_x000a_v_x000a_v_x000a_v"/>
    <x v="22"/>
  </r>
  <r>
    <s v="2021-0040"/>
    <m/>
    <s v="MB/EPP 2021-40"/>
    <x v="220"/>
    <s v="MB/EPP 2021-40 – Fouène à cinq dents cylindriques terminées en pointes de flèches et portées par un axe de même facture. Elle est lisse et brillante... Dimensions 32 cm de longueur, 13 de largeur et 4 d’épaisseur pour l’orifice de la douille. Poids 635 grammes. (Ancienne cote n°345.) – Don de M. Jean-Pierre Joho, Vandœuvres. "/>
    <x v="6"/>
    <s v="Est"/>
    <s v="B5"/>
    <m/>
    <m/>
    <m/>
    <m/>
    <m/>
    <m/>
    <m/>
    <x v="7"/>
    <m/>
    <s v="JOHO Jean-Pierre"/>
    <s v="v_x000a_v_x000a_v_x000a_v_x000a_v_x000a_v"/>
    <x v="22"/>
  </r>
  <r>
    <s v="2021-0041"/>
    <m/>
    <s v="MB/EPP 2021-41"/>
    <x v="215"/>
    <s v="MB/EPP 2021-41 – Fouène « pour l’anguille, XVIIIe siècle, Annecy » (selon l’étiquette manuscrite qui lui était apposée à côté du prix). Elégamment épaulée, elle compte quatre dents effilées terminées par de petites pointes de flèches. L’emmanchure cylindrique mesure 95 mm de longueur et 44 mm de diamètre à l’ouverture. Les dents mesures 82 mm de longueur. La largeur de l’engin à l’épaulement est de 131 mm. (Ancienne cote n°284.) – Don de M. Jean-Pierre Joho, Vandœuvres. "/>
    <x v="6"/>
    <s v="Est"/>
    <s v="B5"/>
    <m/>
    <m/>
    <s v="Annecy "/>
    <s v="XVIIIe siècle"/>
    <n v="1701"/>
    <n v="1799"/>
    <m/>
    <x v="7"/>
    <s v="« pour l’anguille, XVIIIe siècle, Annecy »"/>
    <s v="JOHO Jean-Pierre"/>
    <s v="v_x000a_v_x000a_v_x000a_v_x000a_v_x000a_v"/>
    <x v="22"/>
  </r>
  <r>
    <s v="2021-0042"/>
    <m/>
    <s v="MB/EPP 2021-42"/>
    <x v="221"/>
    <s v="MB/EPP 2021-42 – Fouène forgée, à quatre dents parallèles terminées en pointes de flèches et dont la base porte un anneau pour l’assujettir au manche. Côte méditerranéenne (?). Dimensions 30,5 sur 17,5 cm et 63 mm pour l’anneau. Poids 874 g. (Ancienne cote n°335.) – Don de M. Jean-Pierre Joho, Vandœuvres."/>
    <x v="6"/>
    <s v="Est"/>
    <s v="B5"/>
    <m/>
    <m/>
    <s v="Méditéranée"/>
    <m/>
    <m/>
    <m/>
    <m/>
    <x v="7"/>
    <m/>
    <s v="JOHO Jean-Pierre"/>
    <s v="v_x000a_v_x000a_v_x000a_v_x000a_v_x000a_v"/>
    <x v="22"/>
  </r>
  <r>
    <s v="2021-0043"/>
    <m/>
    <s v="MB/EPP 2021-43"/>
    <x v="222"/>
    <s v="MB/EPP 2021-43 – Fouène (ou fichoura, côte méditerranéenne ?) formée d’un axe terminé en double ardillon, traversé par deux tiges recourbées vers le bas. La tige inférieure est terminée en pointes lisses et la tige supérieure par des ardillons du côté intérieur. Dimensions 41 sur 13 cm, 3 cm de diamètre pour la douille, poids 980 g. (Ancienne cote n°344.) – Don de M. Jean-Pierre Joho, Vandœuvres. "/>
    <x v="6"/>
    <s v="Est"/>
    <s v="B5"/>
    <m/>
    <m/>
    <s v="Méditéranée"/>
    <m/>
    <m/>
    <m/>
    <m/>
    <x v="7"/>
    <m/>
    <s v="JOHO Jean-Pierre"/>
    <s v="v_x000a_v_x000a_v_x000a_v_x000a_v_x000a_v"/>
    <x v="22"/>
  </r>
  <r>
    <s v="2021-0044"/>
    <m/>
    <s v="MB/EPP 2021-44"/>
    <x v="223"/>
    <s v="MB/EPP 2021-44 – Fouène en forme de douille palmée à neuf brin dont le médian est lisse et légèrement saillant et les autres garnis d’ardillons tournés vers l’intérieur. Une double barre transversale à huit rivets maintient l’ensemble. XIXe siècle, Côte méditerranéenne (?). Dimensions 35 x 19 x 4 cm, poids 635 g. (Ancienne cote n°339.) – Don de M. Jean-Pierre Joho, Vandœuvres ."/>
    <x v="6"/>
    <s v="Est"/>
    <s v="B5"/>
    <m/>
    <m/>
    <m/>
    <s v="XIXe siècle"/>
    <n v="1801"/>
    <n v="1899"/>
    <m/>
    <x v="7"/>
    <m/>
    <s v="JOHO Jean-Pierre"/>
    <s v="v_x000a_v_x000a_v_x000a_v_x000a_v_x000a_v"/>
    <x v="22"/>
  </r>
  <r>
    <s v="2021-0045"/>
    <m/>
    <s v="MB/EPP 2021-45"/>
    <x v="151"/>
    <s v="MB/EPP 2021-45 – Moulinet/enrouleur d’environ 39 cm de longueur totale portant un monofil de nylon. Il présente, du côté du manche, les inscriptions « Lève 90 » et « 2e boucle 80 » et « 1e [boucle] 60 ». Elles se rapportent à la distance en mètres à partir du dériveur. De l’autre côté, on peut lire « 2 G [gauche] ». Trois rondelles de bouchon y sont collées. – Don de M. Jean-Claude Allisson, Colombier."/>
    <x v="3"/>
    <m/>
    <s v="Non local."/>
    <m/>
    <m/>
    <m/>
    <m/>
    <m/>
    <m/>
    <m/>
    <x v="7"/>
    <m/>
    <s v="ALLISSON Jean-Claude"/>
    <s v="v_x000a_v_x000a_v_x000a_v_x000a_v_x000a_v"/>
    <x v="22"/>
  </r>
  <r>
    <s v="2021-0046"/>
    <m/>
    <s v="MB/EPP 2021-46"/>
    <x v="151"/>
    <s v="MB/EPP 2021-46 – Moulinet/enrouleur semblable au précédent MB/EPP 2021-45 mais portant les inscriptions « fond 100 [mètres] 220 g » du côté du manche et « 2 Dr [droite] » de l’autre. Le fil semble tressé et métallisé. – Don de M. Jean-Claude Allisson, Colombier. "/>
    <x v="2"/>
    <s v="Sud"/>
    <s v="Non local."/>
    <m/>
    <m/>
    <m/>
    <m/>
    <m/>
    <m/>
    <m/>
    <x v="7"/>
    <m/>
    <s v="ALLISSON Jean-Claude"/>
    <s v="v_x000a_v_x000a_v_x000a_v_x000a_v_x000a_v"/>
    <x v="22"/>
  </r>
  <r>
    <s v="2022-0001"/>
    <m/>
    <s v="MB/EPP 2022-01"/>
    <x v="224"/>
    <s v="MB/EPP 2022-01 – Enrouleur/bobine de traîneau, cylindrique, en bois avec un support métallique. Une bande de liège le borde intérieurement du côté du bateau. Il date des années 1950 et appartenait à Eric Rossel, mort en 2021. Longueur et plus grand diamètre du tambour : 27 et 28,5 cm. – Donateur inconnu."/>
    <x v="9"/>
    <s v="Ouest"/>
    <s v="B8"/>
    <m/>
    <s v="Couvert"/>
    <m/>
    <s v="des années 1950"/>
    <n v="1950"/>
    <n v="1959"/>
    <m/>
    <x v="7"/>
    <m/>
    <s v="Donateur inconnu"/>
    <s v="v_x000a_v_x000a_v_x000a_v_x000a_v_x000a_v"/>
    <x v="23"/>
  </r>
  <r>
    <s v="2022-0002"/>
    <m/>
    <s v="MB/EPP 2022-02"/>
    <x v="225"/>
    <s v="MB/EPP 2022-02 – Enrouleur pour la traîne, en bois, cylindrique, avec une poignée de presque 20 cm. Son tambour mesure 16,7 cm de longueur sur 19,4 cm de diamètre. – Donateur inconnu."/>
    <x v="2"/>
    <s v="Nord"/>
    <s v="B4"/>
    <m/>
    <m/>
    <m/>
    <m/>
    <m/>
    <m/>
    <m/>
    <x v="7"/>
    <m/>
    <s v="Donateur inconnu"/>
    <s v="v_x000a_v_x000a_v_x000a_v_x000a_v_x000a_v"/>
    <x v="23"/>
  </r>
  <r>
    <s v="2022-0003"/>
    <m/>
    <s v="MB/EPP 2022-03"/>
    <x v="225"/>
    <s v="MB/EPP 2022-03 – Enrouleur pour la traîne, en bois, cylindrique, avec une poignée de 23 cm. Son tambour est long de 13,3 sur 16 cm de diamètre. – Donateur inconnu."/>
    <x v="2"/>
    <s v="Nord"/>
    <s v="B4"/>
    <m/>
    <m/>
    <m/>
    <m/>
    <m/>
    <m/>
    <m/>
    <x v="7"/>
    <m/>
    <s v="Donateur inconnu"/>
    <s v="v_x000a_v_x000a_v_x000a_v_x000a_v_x000a_v"/>
    <x v="23"/>
  </r>
  <r>
    <s v="2022-0004"/>
    <m/>
    <s v="MB/EPP 2022-04"/>
    <x v="226"/>
    <s v="MB/EPP 2022-04 – Tablier en cuir ayant appartenu à Tony Baudois, pêcheur d’Auvernier. Il pourrait dater des années 1920. Il est cousu et riveté. Ce dernier procédé est utilisé pour les lanières en cuir qui sont probablement d’anciennes courroies de paquetage militaire. Le cuir du tablier est du mouton si l’on en croit des restes de laine noire visibles du côté intérieur. Sa face extérieure lisse était graissée. Hauteur totale 1 m, largeur à la base 76 cm – Don de M. Denis Junod à Auvernier qui, lorsqu’il débuta la pêche, avait racheté le matériel de T. Baudois."/>
    <x v="6"/>
    <s v="Sud"/>
    <s v="B5"/>
    <m/>
    <m/>
    <s v="Auvernier"/>
    <s v="des années 1920"/>
    <n v="1920"/>
    <n v="1929"/>
    <m/>
    <x v="9"/>
    <m/>
    <s v="JUNOD Denis"/>
    <s v="v_x000a_v_x000a_v_x000a_v_x000a_v_x000a_v"/>
    <x v="23"/>
  </r>
  <r>
    <s v="2022-0005"/>
    <m/>
    <s v="MB/EPP 2022-05"/>
    <x v="227"/>
    <s v="MB/EPP 2022-05 – Moteur hors-bord, deux temps, de marque Archimèdes HB, sans inverseur donc sans marche arrière. Il a appartenu à André de Perrot, du Petit-Cortaillod, et pourrait dater d’environ 1960. Ce type de moteur a remplacé ceux à longue queue. – Don de Mme Sigg-de Perrot, petite-fille de M. André de Perrot, toujours domiciliée au Petit-Cortaillod."/>
    <x v="6"/>
    <s v="Ouest"/>
    <s v="B5"/>
    <m/>
    <m/>
    <s v="Petit Cortaillod"/>
    <m/>
    <n v="1960"/>
    <n v="1969"/>
    <m/>
    <x v="8"/>
    <s v="Archimèdes HB"/>
    <s v="de PERROT Sigg"/>
    <s v="v_x000a_v_x000a_v_x000a_v_x000a_v_x000a_v"/>
    <x v="23"/>
  </r>
  <r>
    <s v="2022-0006"/>
    <m/>
    <s v="MB/EPP 2022-06"/>
    <x v="228"/>
    <s v="MB/EPP 2022-06 – Deux lots de douze lithographies en deux couleurs de 40 x 35 cm, intitulées « Traîneurs », par E. de Coulon, publiées aux éditions Victor Attinger, l’un dans son enveloppe d’origine. – Don de M. Claude Guyot, Colombier."/>
    <x v="3"/>
    <m/>
    <s v="Non local."/>
    <m/>
    <m/>
    <m/>
    <m/>
    <m/>
    <m/>
    <m/>
    <x v="1"/>
    <s v="intitulées « Traîneurs », par E. de Coulon"/>
    <s v="GUYOT Claude"/>
    <s v="v_x000a_v_x000a_v_x000a_v_x000a_v_x000a_v"/>
    <x v="23"/>
  </r>
  <r>
    <s v="2022-0007"/>
    <m/>
    <s v="MB/EPP 2022-07"/>
    <x v="229"/>
    <s v="MB/EPP 2022-07 – Harpon en bois de cerf, de section aplatie, long de 238 mm et présentant de menues alvéoles au revers (spongiosa). Son embase a disparu, longue au plus de 2 cm. Il a été trouvé par le pêcheur Bernard Gilliéron, de Cudrefin, accroché à un filet qui s'était pris sur les déblais noyés dans le creux de l'Ansalle au moment de l'élargissement du canal de la Thielle, lors de la seconde correction de la rivière. Remarquablement long, il date de 15'000 à 8000 ans avant Jésus-Christ. Il était implanté à l'extrémité d'une hampe. – Moulage en résine de VD-CUD-496 réalisé par M. Béat Hug, du Laténium. – Don effectué par l’intermédiaire de M. Werner Müller, laboratoire d’archéozoologie, Neuchâtel."/>
    <x v="4"/>
    <m/>
    <s v="B1"/>
    <s v="Vitrine 3"/>
    <m/>
    <s v="Creux de l'Ansalle"/>
    <s v="-15000 à -8000"/>
    <n v="-15000"/>
    <n v="-8000"/>
    <m/>
    <x v="7"/>
    <m/>
    <s v="MUELLER Werner"/>
    <s v="v_x000a_v_x000a_v_x000a_v_x000a_v_x000a_v"/>
    <x v="23"/>
  </r>
  <r>
    <s v="2022-0008"/>
    <m/>
    <s v="MB/EPP 2022-08"/>
    <x v="148"/>
    <s v="MB/EPP 2022-08 – Bouteille à vairons de 35 cm de longueur et de 11,5 cm de diamètre, fermée par un bouchon de liège et soutenue par une ficelle de chanvre enroulée en son pourtour. Elle a été utilisée dans le Doubs aux Brenets. – Don de M. Pierre-André Jeanneret, Les Brenets."/>
    <x v="2"/>
    <s v="Nord"/>
    <s v="B4"/>
    <m/>
    <m/>
    <s v="Brenets"/>
    <m/>
    <m/>
    <m/>
    <m/>
    <x v="0"/>
    <m/>
    <s v="JEANNERET Pierre-André"/>
    <s v="v_x000a_v_x000a_v_x000a_v_x000a_v_x000a_v"/>
    <x v="23"/>
  </r>
  <r>
    <s v="2022-0009"/>
    <m/>
    <s v="MB/EPP 2022-09"/>
    <x v="79"/>
    <s v="MB/EPP 2022-09 – Torchon confectionné vers 1980 au moyen d’une bombe aérosol de laque à cheveux vide. Un long monofil de nylon, attaché à son collet, est enroulé en son milieu. Il est terminé par un émérillon soutenant un hameçon triple par l’intermédiaire d’un fil double de 40 cm. En amont coulisse, par l’intermédiaire d’un autre émérillon, un fil d’un mètre portant un plomb. Un bracelet élastique est passé près du haut. – Don de M. Pierre-André Jeanneret, Les Brenets."/>
    <x v="3"/>
    <m/>
    <s v="Non local."/>
    <m/>
    <m/>
    <m/>
    <s v="vers 1980"/>
    <n v="1978"/>
    <n v="1982"/>
    <m/>
    <x v="7"/>
    <m/>
    <s v="JEANNERET Pierre-André"/>
    <s v="v_x000a_v_x000a_v_x000a_v_x000a_v_x000a_v"/>
    <x v="23"/>
  </r>
  <r>
    <s v="2022-0010"/>
    <m/>
    <s v="MB/EPP 2022-10"/>
    <x v="79"/>
    <s v="MB/EPP 2022-10 – Idem que MB/EPP 2022-09 mais le fil se termine par une « olive » (plomb) coulissante précédant un émérillon soutenant un fil double terminé par un hameçon triple. – Don de M. Pierre-André Jeanneret, Les Brenets."/>
    <x v="2"/>
    <s v="Nord"/>
    <s v="B1"/>
    <m/>
    <m/>
    <m/>
    <m/>
    <m/>
    <m/>
    <m/>
    <x v="7"/>
    <m/>
    <s v="JEANNERET Pierre-André"/>
    <s v="v_x000a_v_x000a_v_x000a_v_x000a_v_x000a_v"/>
    <x v="23"/>
  </r>
  <r>
    <s v="2022-0011"/>
    <m/>
    <s v="MB/EPP 2022- 11"/>
    <x v="79"/>
    <s v="MB/EPP 2022- 11 – Torchon en bois, cylindrique, brun foncé, présentant une entaille large d’un cm à l’avant, ainsi qu’une rainure sur son pourtour au milieu et portant un œillet à l’arrière. Un monofil de nylon vert est enroulé au milieu. Longueur 21,5 cm et diamètre 39 mm. – Don de M. Pierre-André Jeanneret, Les Brenets."/>
    <x v="2"/>
    <s v="Nord"/>
    <s v="B4"/>
    <m/>
    <m/>
    <m/>
    <m/>
    <m/>
    <m/>
    <m/>
    <x v="7"/>
    <m/>
    <s v="JEANNERET Pierre-André"/>
    <s v="v_x000a_v_x000a_v_x000a_v_x000a_v_x000a_v"/>
    <x v="23"/>
  </r>
  <r>
    <s v="2022-0012"/>
    <m/>
    <s v="MB/EPP 2022-12"/>
    <x v="146"/>
    <s v="MB/EPP 2022-12 – Aquarelle d’Eric Laurent figurant la baie d’Auvernier en 1970. – Don de M. Frédéric Laurent, Bôle."/>
    <x v="2"/>
    <s v="Nord"/>
    <s v="B4"/>
    <n v="473"/>
    <m/>
    <s v="Auvernier"/>
    <s v="en 1970"/>
    <n v="1970"/>
    <n v="1970"/>
    <m/>
    <x v="1"/>
    <m/>
    <s v="LAURENT Frédéric"/>
    <s v="v_x000a_v_x000a_v_x000a_v_x000a_v_x000a_v"/>
    <x v="23"/>
  </r>
  <r>
    <s v="2022-0013"/>
    <m/>
    <s v="MB/EPP 2022-13"/>
    <x v="30"/>
    <s v="MB/EPP 2022-13 – Vion quadrangulaire rouge et noir long de presque 34 cm et portant, en jaune, le nom d’Alphonse Henry. – Don de la fille de feu Marcel Garin, Mme Monime Gagnebin."/>
    <x v="2"/>
    <s v="Nord"/>
    <s v="B4"/>
    <m/>
    <m/>
    <m/>
    <m/>
    <m/>
    <m/>
    <m/>
    <x v="4"/>
    <m/>
    <s v="GAGNEBIN Monime"/>
    <s v="v_x000a_v_x000a_v_x000a_v_x000a_v_x000a_v"/>
    <x v="23"/>
  </r>
  <r>
    <s v="2022-0014"/>
    <m/>
    <s v="MB/EPP 2022-14"/>
    <x v="230"/>
    <s v="MB/EPP 2022-14 – Etole en nylon de maille 29 mm présentant une zie en forme de boucle à chaque bout, ces dernières longues de 1,5 et 1,3 m. Garniture d’écorce et de celluloïd. Aux extrémités, bignets bleus barrés de deux bandes jaunes et marqués au feu « 60 ». – Don de la fille de feu Marcel Garin, Mme Monime Gagnebin."/>
    <x v="2"/>
    <s v="Ouest"/>
    <s v="B4"/>
    <m/>
    <m/>
    <m/>
    <m/>
    <m/>
    <m/>
    <m/>
    <x v="3"/>
    <m/>
    <s v="GAGNEBIN Monime"/>
    <s v="v_x000a_v_x000a_v_x000a_v_x000a_v_x000a_v"/>
    <x v="23"/>
  </r>
  <r>
    <s v="2022-0015"/>
    <m/>
    <s v="MB/EPP 2022-15"/>
    <x v="4"/>
    <s v="MB/EPP 2022-15 – Tramail de mailles 20,5 cm pour les avant-gardes et de 36 mm et 49 tours pour la nappe. Bignets d’écorce, le premier et le dernier teintés en jaune. Un bignet médian marqué JHe (Jules Henry). Vêtre en chanvre un peu déchirée.– Don de la fille de feu Marcel Garin, Mme Monime Gagnebin."/>
    <x v="2"/>
    <s v="Ouest"/>
    <s v="B4"/>
    <m/>
    <m/>
    <m/>
    <m/>
    <m/>
    <m/>
    <s v="Endommagé"/>
    <x v="2"/>
    <m/>
    <s v="GAGNEBIN Monime"/>
    <s v="v_x000a_v_x000a_v_x000a_v_x000a_v_x000a_v"/>
    <x v="23"/>
  </r>
  <r>
    <s v="2022-0016"/>
    <m/>
    <s v="MB/EPP 2022-16"/>
    <x v="231"/>
    <s v="MB/EPP 2022-0016 – Polet composé d’un carré de liège (20 cm de côté) et d’une hampe (59 cm) peut-être en sapin traversée en haut par une plaque de métal en guise de fanion. Il est marqué en rouge « Alphonse Henry Bevaix ». – Don de la fille de feu Marcel Garin, Monime Gagnebin, Arziel-Le Muids."/>
    <x v="2"/>
    <s v="Extérieur"/>
    <s v="B4"/>
    <m/>
    <m/>
    <m/>
    <m/>
    <m/>
    <m/>
    <m/>
    <x v="4"/>
    <s v="marqué en rouge « Alphonse Henry Bevaix »"/>
    <s v="GAGNEBIN Monime"/>
    <s v="v_x000a_v_x000a_v_x000a_v_x000a_v_x000a_v"/>
    <x v="23"/>
  </r>
  <r>
    <s v="2022-0017"/>
    <m/>
    <s v="MB/EPP 2022-17"/>
    <x v="232"/>
    <s v="MB/EPP 2022-17 – Aiguillette classique blanc crème en os de poule mesurant 12 cm de longueur sur moins d’un cm de largeur. – Don de la belle-mère du donateur, Marie Perrenoud-Kraft, dont les frères, André, Louis et Robert, étaient pêcheurs à Chevroux. Ces objets remontent au plus tard à l’Entre-deux-Guerres. – Don de M. Frédéric Burri, Cortaillod."/>
    <x v="2"/>
    <s v="Nord"/>
    <s v="B1"/>
    <s v="Vitrine 4"/>
    <m/>
    <s v="Chevroux"/>
    <s v="au plus tard à l’Entre-deux-Guerres"/>
    <m/>
    <n v="1939"/>
    <m/>
    <x v="6"/>
    <m/>
    <s v="BURRI Frédéric"/>
    <s v="v_x000a_v_x000a_v_x000a_v_x000a_v_x000a_v"/>
    <x v="23"/>
  </r>
  <r>
    <s v="2022-0018"/>
    <m/>
    <s v="MB/EPP 2022-18"/>
    <x v="13"/>
    <s v="MB/EPP 2022-18 – Aiguillette à deux fourchettes, longue de 219 mm, en bois mince, brun foncé, marquée 1890. – Don de la belle-mère du donateur, Marie Perrenoud-Kraft, dont les frères, André, Louis et Robert, étaient pêcheurs à Chevroux. Ces objets remontent au plus tard à l’Entre-deux-Guerres. – Don de M. Frédéric Burri, Cortaillod."/>
    <x v="2"/>
    <s v="Nord"/>
    <s v="B1"/>
    <s v="Vitrine 4"/>
    <m/>
    <s v="Chevroux"/>
    <s v="au plus tard à l’Entre-deux-Guerres"/>
    <m/>
    <n v="1939"/>
    <m/>
    <x v="6"/>
    <m/>
    <s v="BURRI Frédéric"/>
    <s v="v_x000a_v_x000a_v_x000a_v_x000a_v_x000a_v"/>
    <x v="23"/>
  </r>
  <r>
    <s v="2022-0019"/>
    <m/>
    <s v="MB/EPP 2022-19"/>
    <x v="46"/>
    <s v="MB/EPP 2022-19 – Moule de filochage en forme de lame plate de bois clair mesurant 164 sur 17 mm et signée « Caroline Dupasquier » (la fin n’est pas parfaitement certaine). – Don de la belle-mère du donateur, Marie Perrenoud-Kraft, dont les frères, André, Louis et Robert, étaient pêcheurs à Chevroux. Ces objets remontent au plus tard à l’Entre-deux-Guerres. – Don de M. Frédéric Burri, Cortaillod."/>
    <x v="2"/>
    <s v="Nord"/>
    <s v="B1"/>
    <s v="Vitrine 4"/>
    <m/>
    <s v="Chevroux"/>
    <s v="au plus tard à l’Entre-deux-Guerres"/>
    <m/>
    <n v="1939"/>
    <m/>
    <x v="6"/>
    <m/>
    <s v="BURRI Frédéric"/>
    <s v="v_x000a_v_x000a_v_x000a_v_x000a_v_x000a_v"/>
    <x v="23"/>
  </r>
  <r>
    <s v="2022-0020"/>
    <m/>
    <s v="MB/EPP 2022-20"/>
    <x v="13"/>
    <s v="MB/EPP 2022-20 – Deux aiguillettes classiques, longues de presque 22 cm et larges de 24 mm, en bois clair.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21"/>
    <m/>
    <s v="MB/EPP 2022-21"/>
    <x v="13"/>
    <s v="MB/EPP 2022-21 – Aiguillette en bois clair, taillée grossièrement, longue de 286 mm.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22"/>
    <m/>
    <s v="MB/EPP 2022-22"/>
    <x v="13"/>
    <s v="MB/EPP 2022-22 – Aiguillette classique en bois clair, longue de 153 mm et large de 18 mm. – Don de la belle-mère du donateur, Marie Perrenoud-Kraft, dont les frères, André, Louis et Robert, étaient pêcheurs à Chevroux. Ces objets remontent au plus tard à l’Entre-deux-Guerres. – Don de M. Frédéric Burri, Cortaillod."/>
    <x v="2"/>
    <s v="Nord"/>
    <s v="Non local."/>
    <m/>
    <m/>
    <s v="Chevroux"/>
    <s v="au plus tard à l’Entre-deux-Guerres"/>
    <m/>
    <n v="1939"/>
    <m/>
    <x v="6"/>
    <m/>
    <s v="BURRI Frédéric"/>
    <s v="v_x000a_v_x000a_v_x000a_v_x000a_v_x000a_v"/>
    <x v="23"/>
  </r>
  <r>
    <s v="2022-0023"/>
    <m/>
    <s v="MB/EPP 2022-23"/>
    <x v="13"/>
    <s v="MB/EPP 2022-23 – Aiguillette étroite et fine de 118 mm et de moins de 10 mm de largeur, en bois clair.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24"/>
    <m/>
    <s v="MB/EPP 2022-24"/>
    <x v="153"/>
    <s v="MB/EPP 2022-24 – Aiguillette classique, grossièrement taillée, longue de 288 mm et présentant deux entailles, correspondant sans doute à la longueur des chevalets.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25"/>
    <m/>
    <s v="MB/EPP 2022-25"/>
    <x v="233"/>
    <s v="MB/EPP 2022-25 – Aiguillette à deux fourchettes dont les plans sont perpendiculaires. Longueur 141 mm.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26"/>
    <m/>
    <s v="MB/EPP 2022-26"/>
    <x v="46"/>
    <s v="MB/EPP 2022-26 – Moule en bois clair de 172 x 12 x 5 mm, aminci à ses extrémités.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27"/>
    <m/>
    <s v="MB/EPP 2022-27"/>
    <x v="234"/>
    <s v="MB/EPP 2022-27 – Moule en os plutôt qu’en ivoire sans doute, long de 148 mm et de section ellipsoïdale.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28"/>
    <m/>
    <s v="MB/EPP 2022-28"/>
    <x v="234"/>
    <s v="MB/EPP 2022-28 – Moule en os blanc encore plus fin que le précédent MB/EPP 2022-27, long de 16 mm, appointi à ses extrémités.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29"/>
    <m/>
    <s v="MB/EPP 2022-29"/>
    <x v="46"/>
    <s v="MB/EPP 2022-29 – Moule en forme de planchette de 10,5 et 8,5/8 cm, épaisse de 12 mm. Sapin apparemment.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30"/>
    <m/>
    <s v="MB/EPP 2022-30"/>
    <x v="208"/>
    <s v="MB/EPP 2022-30 – Moule cylindrique de 3 cm de diamètre, chanfreiné à ses extrémités. Longueur 10,6 cm.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31"/>
    <m/>
    <s v="MB/EPP 2022-31"/>
    <x v="208"/>
    <s v="MB/EPP 2022-31 – Moule cylindrique brun foncé de 28 mm de diamètre chanfreiné à ses extrémités. Longueur 11,1 cm.–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32"/>
    <m/>
    <s v="MB/EPP 2022-32"/>
    <x v="235"/>
    <s v="MB/EPP 2022-32 – Cylindre de bois clair de 118 mm sur 35 cm de diamètre.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33"/>
    <m/>
    <s v="MB/EPP 2022-33"/>
    <x v="235"/>
    <s v="MB/EPP 2022-33 – Cylindre de foyard de 9 cm x 16 mm de diamètre.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34"/>
    <m/>
    <s v="MB/EPP 2022-34"/>
    <x v="207"/>
    <s v="MB/EPP 2022-34 – Crochet métallique pour soutenir l’ouvrage pendant le filochage. Longueur 15,3 mm. – Don de la belle-mère du donateur, Marie Perrenoud-Kraft, dont les frères, André, Louis et Robert, étaient pêcheurs à Chevroux. Ces objets remontent au plus tard à l’Entre-deux-Guerres. – Don de M. Frédéric Burri, Cortaillod."/>
    <x v="2"/>
    <s v="Nord"/>
    <s v="B4"/>
    <n v="473"/>
    <s v="Caissette en bois"/>
    <s v="Chevroux"/>
    <s v="au plus tard à l’Entre-deux-Guerres"/>
    <m/>
    <n v="1939"/>
    <m/>
    <x v="6"/>
    <m/>
    <s v="BURRI Frédéric"/>
    <s v="v_x000a_v_x000a_v_x000a_v_x000a_v_x000a_v"/>
    <x v="23"/>
  </r>
  <r>
    <s v="2022-0035"/>
    <m/>
    <s v="MB/EPP 2022-35"/>
    <x v="34"/>
    <s v="MB/EPP 2022-35 – Machine à relever les filets à moteur. Longueur de la planche 129 cm. Diamètre du tambour 42 cm. Tambour recouvert d’une feuille de caoutchouc. Moteur marqué « Briggs et Straton ». – Provenance inconnue."/>
    <x v="1"/>
    <s v="Ouest"/>
    <s v="B3"/>
    <s v="Exposé"/>
    <m/>
    <m/>
    <m/>
    <m/>
    <m/>
    <m/>
    <x v="8"/>
    <s v="« Briggs et Straton »"/>
    <s v="Provenance inconnue"/>
    <s v="v_x000a_v_x000a_v_x000a_v_x000a_v_x000a_v"/>
    <x v="23"/>
  </r>
  <r>
    <s v="2022-0036"/>
    <m/>
    <s v="EPP 2022-36"/>
    <x v="5"/>
    <s v="EPP 2022-36, 37 (et 38) – Trois grandes nasses métalliques de section carrée (124-127 cm de côté), longues de 2 m, ayant appartenu à feu Jean-Pierre Zbinden, d’Yvonand. Le goléron en occupe entièrement l’une des extrémités. Il mesure un mètre de longueur. A l’angle opposé de son ouverture, contre d’une des faces latérales, s’ouvre un volet permettant de retirer le poisson. Du treillis à mailles hexagonales recouvre l’ensemble. Ces nasses étaient manœuvrées au moyen d’une potence plantée dans un brancard traversant le bateau en largeur. On n’en mettait qu’une par canot mais plusieurs sur une barge telle que celles achetées à l’Armée par les pêcheurs d’Yvonand dans les années 1980. C’est alors que furent faites ces nasses utilisées jusque dans les années 1990, essentiellement pour la perche. – Don de Mesdames Dyane Sandoz-Zbinden, aux Avants sur Montreux, et Christiane Zbinden à Yvonand.  "/>
    <x v="2"/>
    <s v="Extérieur"/>
    <s v="B4"/>
    <s v="Toiture"/>
    <m/>
    <s v="Yvonand"/>
    <s v="jusque dans les années 1990"/>
    <m/>
    <n v="1999"/>
    <m/>
    <x v="0"/>
    <m/>
    <s v="SANDOZ-ZBINDEN Dyane_x000a_ZBINDEN Christiane"/>
    <s v="v_x000a_v_x000a_v_x000a_v_x000a_v_x000a_v"/>
    <x v="23"/>
  </r>
  <r>
    <s v="2022-0037"/>
    <m/>
    <s v="EPP 2022-37"/>
    <x v="5"/>
    <s v="EPP 2022-36, 37 (et 38) – Trois grandes nasses métalliques de section carrée (124-127 cm de côté), longues de 2 m, ayant appartenu à feu Jean-Pierre Zbinden, d’Yvonand. Le goléron en occupe entièrement l’une des extrémités. Il mesure un mètre de longueur. A l’angle opposé de son ouverture, contre d’une des faces latérales, s’ouvre un volet permettant de retirer le poisson. Du treillis à mailles hexagonales recouvre l’ensemble. Ces nasses étaient manœuvrées au moyen d’une potence plantée dans un brancard traversant le bateau en largeur. On n’en mettait qu’une par canot mais plusieurs sur une barge telle que celles achetées à l’Armée par les pêcheurs d’Yvonand dans les années 1980. C’est alors que furent faites ces nasses utilisées jusque dans les années 1990, essentiellement pour la perche. – Don de Mesdames Dyane Sandoz-Zbinden, aux Avants sur Montreux, et Christiane Zbinden à Yvonand.  "/>
    <x v="2"/>
    <s v="Extérieur"/>
    <s v="B4"/>
    <s v="Toiture"/>
    <m/>
    <s v="Yvonand"/>
    <s v="jusque dans les années 1990"/>
    <m/>
    <n v="1999"/>
    <m/>
    <x v="0"/>
    <m/>
    <s v="SANDOZ-ZBINDEN Dyane_x000a_ZBINDEN Christiane"/>
    <s v="v_x000a_v_x000a_v_x000a_v_x000a_v_x000a_v"/>
    <x v="23"/>
  </r>
  <r>
    <s v="2022-0038"/>
    <m/>
    <s v="EPP 2022-38"/>
    <x v="5"/>
    <s v="EPP 2022-36, 37 (et 38) – Trois grandes nasses métalliques de section carrée (124-127 cm de côté), longues de 2 m, ayant appartenu à feu Jean-Pierre Zbinden, d’Yvonand. Le goléron en occupe entièrement l’une des extrémités. Il mesure un mètre de longueur. A l’angle opposé de son ouverture, contre d’une des faces latérales, s’ouvre un volet permettant de retirer le poisson. Du treillis à mailles hexagonales recouvre l’ensemble. Ces nasses étaient manœuvrées au moyen d’une potence plantée dans un brancard traversant le bateau en largeur. On n’en mettait qu’une par canot mais plusieurs sur une barge telle que celles achetées à l’Armée par les pêcheurs d’Yvonand dans les années 1980. C’est alors que furent faites ces nasses utilisées jusque dans les années 1990, essentiellement pour la perche. – Don de Mesdames Dyane Sandoz-Zbinden, aux Avants sur Montreux, et Christiane Zbinden à Yvonand.  "/>
    <x v="2"/>
    <s v="Extérieur"/>
    <s v="B4"/>
    <s v="Toiture"/>
    <m/>
    <s v="Yvonand"/>
    <s v="jusque dans les années 1990"/>
    <m/>
    <n v="1999"/>
    <m/>
    <x v="0"/>
    <m/>
    <s v="SANDOZ-ZBINDEN Dyane_x000a_ZBINDEN Christiane"/>
    <s v="v_x000a_v_x000a_v_x000a_v_x000a_v_x000a_v"/>
    <x v="23"/>
  </r>
  <r>
    <s v="2022-0039"/>
    <m/>
    <s v="EPP 2022-39"/>
    <x v="230"/>
    <s v="EPP 2022-39 – Etole en toile de nylon torsadé de maille 7 cm et 23 tours de hauteur dont le fil est doublé au premier et au dernier tour, ayant appartenu à feu Jean-Pierre Zbinden, d’Yvonand. Couleur bleue. Un accroc inférieurement, du côté de la zie qui présente la forme d’une boucle. L’autre zie est simple. Ralingue supérieure en chalame bignetté vert. Ralingue inférieure en mèche plombée grise. – Don de Mesdames Dyane Sandoz-Zbinden, aux Avants, et Christiane Zbinden à Yvonand, en provenance d’Yvonand."/>
    <x v="2"/>
    <m/>
    <s v="B4"/>
    <s v="Sol"/>
    <m/>
    <s v="Yvonand"/>
    <m/>
    <m/>
    <m/>
    <m/>
    <x v="3"/>
    <m/>
    <s v="SANDOZ-ZBINDEN Dyane_x000a_ZBINDEN Christiane"/>
    <s v="v_x000a_v_x000a_v_x000a_v_x000a_v_x000a_v"/>
    <x v="23"/>
  </r>
  <r>
    <s v="2022-0040"/>
    <m/>
    <s v="EPP 2022-40"/>
    <x v="230"/>
    <s v="EPP 2022-40 – Etole identique à la précédente EPP 2022-39 mais dont le chalame est rompu du côté de la zie simple. – Don de Mesdames Dyane Sandoz-Zbinden, aux Avants, et Christiane Zbinden à Yvonand, en provenance d’Yvonand."/>
    <x v="2"/>
    <s v="Ouest"/>
    <s v="Non local."/>
    <m/>
    <m/>
    <s v="Yvonand"/>
    <m/>
    <m/>
    <m/>
    <s v="Endommagé"/>
    <x v="3"/>
    <m/>
    <s v="SANDOZ-ZBINDEN Dyane_x000a_ZBINDEN Christiane"/>
    <s v="v_x000a_v_x000a_v_x000a_v_x000a_v_x000a_v"/>
    <x v="23"/>
  </r>
  <r>
    <s v="2022-0041"/>
    <m/>
    <s v="EPP 2022-41"/>
    <x v="103"/>
    <s v="EPP 2022-41 – Filoche sans le manche montée sur armature métallique de 65 cm de diamètre, ayant appartenu à Jean-Pierre Zbinden, d’Yvonand. La toile est en nylon tressé épais de maille 23 mm formant une poche cousue latéralement et au fond (toile de machine probablement). Couleur blanche. – Don de Mesdames Dyane Sandoz-Zbinden, aux Avants sur Montreux, et Christiane Zbinden à Yvonand."/>
    <x v="3"/>
    <m/>
    <s v="Non local."/>
    <m/>
    <m/>
    <s v="Yvonand"/>
    <m/>
    <m/>
    <m/>
    <m/>
    <x v="2"/>
    <m/>
    <s v="SANDOZ-ZBINDEN Dyane_x000a_ZBINDEN Christiane"/>
    <s v="v_x000a_v_x000a_v_x000a_v_x000a_v_x000a_v"/>
    <x v="23"/>
  </r>
  <r>
    <s v="2022-0042"/>
    <m/>
    <s v="EPP 2022-42"/>
    <x v="236"/>
    <s v="EPP 2022-42 – Fouène encroûtée de tuf trouvée dans le lit du Doubs desséché à la Mauvaise Côte aux Brenets (544.068/213.480). Poids 1,012 kg. Longueur 27 cm. Six dents légèrement convergentes dont la deuxième et la cinquième sont cassées. Absence d’ardillons. Elle semble avoir été découpée dans une plaque de fer plutôt que forgée. Epaisseur minimum 6 mm. – Don d’Aline Perez-Graber, Le Locle."/>
    <x v="6"/>
    <s v="Ouest"/>
    <s v="B5"/>
    <m/>
    <m/>
    <s v="Les Brenets"/>
    <m/>
    <m/>
    <m/>
    <m/>
    <x v="7"/>
    <m/>
    <s v="PEREZ-GRABER Aline"/>
    <s v="v_x000a_v_x000a_v_x000a_v_x000a_v_x000a_v"/>
    <x v="23"/>
  </r>
  <r>
    <s v="2022-0043"/>
    <m/>
    <s v="EPP 2022-0043"/>
    <x v="165"/>
    <s v="EPP 2022-0043 – Etole de couleur bleu violacé, de maille 36 mm et 68 tours renforcés en haut et en bas, allégée par des begnets de liège et lestée par de rares plombs pincés. Son chalame est en chanvre torsadé terminé par deux zies en forme de boucles. Sa vêtre est en mèche tressée. Il n’y a pas de semosses. La toile est soigneusement raccommodée avec du fil beige en plusieurs endroits. L’ensemble est en bon état. – Don de M. Gilles Bondaz de l’Ecomusée de la pêche de Thonon. – OBJET OFFERT à M. Arnold Ottonin du village des pêcheurs d’Yvonand. SUPPRIMER CET OBJET QUAND IL AURA ÉTÉ LIVRé"/>
    <x v="2"/>
    <m/>
    <s v="B4"/>
    <s v="Sol"/>
    <m/>
    <s v="Thonon"/>
    <m/>
    <m/>
    <m/>
    <s v="Bon"/>
    <x v="3"/>
    <m/>
    <s v="BONDAZ Gilles"/>
    <s v="v_x000a_v_x000a_v_x000a_v_x000a_v_x000a_v"/>
    <x v="23"/>
  </r>
  <r>
    <s v="2022-0044"/>
    <m/>
    <s v="EPP 2022-44"/>
    <x v="237"/>
    <s v="EPP 2022-44 – Etole basse entièrement synthétique. Chalame bignetté gris tressé. Toile en monofil synthétique de maille 12 mm. Vêtre en mèche plombée tressée. Une zie tressée est de couleur blanche. La seconde est bleu foncé. – Don de M. Gilles Bondaz de l’Ecomusée de la pêche de Thonon."/>
    <x v="2"/>
    <s v="Ouest"/>
    <s v="B4"/>
    <m/>
    <m/>
    <s v="Thonon"/>
    <m/>
    <m/>
    <m/>
    <m/>
    <x v="3"/>
    <m/>
    <s v="BONDAZ Gilles"/>
    <s v="v_x000a_v_x000a_v_x000a_v_x000a_v_x000a_v"/>
    <x v="23"/>
  </r>
  <r>
    <s v="2022-0046"/>
    <m/>
    <s v="EPP 2022-46"/>
    <x v="1"/>
    <s v="EPP 2022-46 – Photo noir et blanc de 24 sur 18 cm environ montrant une ansena provenant de Chevroux, conservée au Musée suisse des arts et traditions populaires à Bâle, sous la cote VI 38/128."/>
    <x v="3"/>
    <m/>
    <s v="Non local."/>
    <m/>
    <m/>
    <s v="Chevroux"/>
    <m/>
    <m/>
    <m/>
    <m/>
    <x v="1"/>
    <m/>
    <s v="Musée suisse des arts et traditions populaires à Bâle"/>
    <s v="v_x000a_v_x000a_v_x000a_v_x000a_v_x000a_v"/>
    <x v="23"/>
  </r>
  <r>
    <s v="2022-0047"/>
    <m/>
    <s v="EPP 2022-47"/>
    <x v="238"/>
    <s v="EPP 2022-47 – Bobine de traîneau d’environ 1950, en bois avec une manivelle en fer, mesurant 28 cm de diamètre et 23,5 cm de largeur. Elle présente intérieurement d’un côté une bordure en liège destinée à piquer des hameçons et de l’autre, sur son pourtour, des clous pour immobiliser les émérillons. Elle est montée sur un socle de 51,8 cm de longueur. (Ancien numéro 166.66.78.) – Don de M. Gilles Bondaz de l’Ecomusée de la pêche de Thonon, effectué lors d’une course de notre écomusée à fin septembre."/>
    <x v="9"/>
    <s v="Ouest"/>
    <s v="B8"/>
    <m/>
    <s v="Couvert"/>
    <m/>
    <s v="d’environ 1950"/>
    <n v="1945"/>
    <n v="1955"/>
    <m/>
    <x v="7"/>
    <m/>
    <s v="BONDAZ Gilles"/>
    <s v="v_x000a_v_x000a_v_x000a_v_x000a_v_x000a_v"/>
    <x v="23"/>
  </r>
  <r>
    <s v="2022-0048"/>
    <m/>
    <s v="EPP 2022-48"/>
    <x v="238"/>
    <s v="EPP 2022-48 – Bobine de traîneau des années 1950 mesurant 28 cm de diamètre et 11,8 cm de largeur et présentant intérieurement une bande en mousse artificielle d’un côté et des clous de l’autre, sur son pourtour, pour immobiliser les émérillons. (Ancien numéro 2016.0.145.) – Don de M. Gilles Bondaz de l’Ecomusée de la pêche de Thonon."/>
    <x v="3"/>
    <m/>
    <s v="Non local."/>
    <m/>
    <m/>
    <m/>
    <s v="des années 1950"/>
    <n v="1950"/>
    <n v="1959"/>
    <m/>
    <x v="7"/>
    <m/>
    <s v="BONDAZ Gilles"/>
    <s v="v_x000a_v_x000a_v_x000a_v_x000a_v_x000a_v"/>
    <x v="23"/>
  </r>
  <r>
    <s v="2022-0049"/>
    <m/>
    <s v="EPP 2022-49"/>
    <x v="49"/>
    <s v="EPP 2022-49 – Bobine de diamètre 32 cm, large de 16,3 cm et présentant intérieurement, contre le tambour, une bande de liège d’un côté et un gros monofil nylon enroulé de l’autre. – Don de M. Gilles Bondaz de l’Ecomusée de la pêche de Thonon, effectué lors d’une course de notre écomusée à fin septembre."/>
    <x v="9"/>
    <s v="Ouest"/>
    <s v="B8"/>
    <m/>
    <s v="Couvert"/>
    <m/>
    <m/>
    <m/>
    <m/>
    <m/>
    <x v="7"/>
    <m/>
    <s v="BONDAZ Gilles"/>
    <s v="v_x000a_v_x000a_v_x000a_v_x000a_v_x000a_v"/>
    <x v="23"/>
  </r>
  <r>
    <s v="2022-0050"/>
    <m/>
    <s v="EPP 2022-50"/>
    <x v="1"/>
    <s v="EPP 2022-50 – Photo datée du 4 août 1907 montrant la pêcherie de la Tuilière de Bevaix vue du lac. Le carton sur lequel elle est collée mesure 30 x 24 cm environ. Le document a pâli. Au verso figure l’inscription manuscrite « Jules Henry fils, 25 janvier 1908 ».– Don de la famille Henry."/>
    <x v="4"/>
    <m/>
    <s v="B1"/>
    <s v="Armoire 5"/>
    <m/>
    <s v="la Tuilière de Bevaix"/>
    <n v="1907"/>
    <n v="1907"/>
    <n v="1908"/>
    <m/>
    <x v="1"/>
    <s v=" « Jules Henry fils, 25 janvier 1908 »"/>
    <s v="HENRY"/>
    <s v="v_x000a_v_x000a_v_x000a_v_x000a_v_x000a_v"/>
    <x v="23"/>
  </r>
  <r>
    <s v="2022-0051"/>
    <m/>
    <s v="EPP 2022-51"/>
    <x v="1"/>
    <s v="EPP 2022-51 – Pochette contenant deux photos noir-blanc 13 x 18 cm, datées du 4 avril 1988, montrant respectivement la loquette d’Alphonse Henry dans la partie gauche du petit port, avec la base du pilier soutenant le couvert, et le pêcheur, en cuissardes, ramant de face (immatriculation du bateau N 678). Cette pochette contient également les films desdites photos.– Don de Bernard Vauthier."/>
    <x v="4"/>
    <m/>
    <s v="B1"/>
    <s v="Armoire 5"/>
    <m/>
    <m/>
    <n v="1988"/>
    <n v="1988"/>
    <n v="1988"/>
    <m/>
    <x v="1"/>
    <m/>
    <s v="VAUTHIER Bernard"/>
    <s v="v_x000a_v_x000a_v_x000a_v_x000a_v_x000a_v"/>
    <x v="23"/>
  </r>
  <r>
    <s v="2022-0052"/>
    <m/>
    <s v="EPP 2022-52"/>
    <x v="1"/>
    <s v="EPP 2022-52 – Photo noir-blanc de 24 x 18 cm montrant huit Tanneurs exhibant un brochet en 1960 ou 1961 à Genève, à Pont sous Terre. L’un tient l’animal (Walter de Battista) un autre la canne et un plus jeune le cadre portant le fil. Il s’agit de pêche au vif. – Don de M. Jean-Claude Battista, Meyrin."/>
    <x v="4"/>
    <m/>
    <s v="B1"/>
    <s v="Armoire 5"/>
    <m/>
    <s v="Genève"/>
    <s v="en 1960 ou 1961"/>
    <n v="1960"/>
    <n v="1961"/>
    <m/>
    <x v="1"/>
    <m/>
    <s v="BATTISTA Jean-Claude"/>
    <s v="v_x000a_v_x000a_v_x000a_v_x000a_v_x000a_v"/>
    <x v="23"/>
  </r>
  <r>
    <s v="2022-0053"/>
    <m/>
    <s v="EPP 2022-53"/>
    <x v="1"/>
    <s v="EPP 2022-53 – Photo noir-blanc mesurant 9 x 14 cm. Elle montre le canot ayant chaviré le 29 mars 1947, emportant le père Braillard et ses trois fils, chargé de fleurs au port de Chez-le-Bart. A l’avant, une couronne offerte par « la fabrique Lauener ». – Origine inconnue."/>
    <x v="4"/>
    <m/>
    <s v="B1"/>
    <s v="Armoire 5"/>
    <m/>
    <s v="Chez-le-Bart"/>
    <m/>
    <m/>
    <m/>
    <m/>
    <x v="1"/>
    <m/>
    <s v="Origine inconnue"/>
    <s v="v_x000a_v_x000a_v_x000a_v_x000a_v_x000a_v"/>
    <x v="23"/>
  </r>
  <r>
    <s v="2022-0054"/>
    <m/>
    <s v="EPP 2022-54"/>
    <x v="1"/>
    <s v="EPP 2022-54 – Quatre négatifs d’environ 9 x 6 cm montrant :_x000a_- des « Pêcheurs d’Overnier [sic] » sur une galère à quatre homme marquée HÔTEL DU POISSON ;_x000a_- les membres de la « Société des pêcheurs à la traîne, concours-pique-nique, 1 juin 1924 » avec leurs captures ;_x000a_- un autre cliché du même groupe, apparemment ;_x000a_- le chargement du grand-filet en 1928 à Estavayer (voir MB 2012-90)"/>
    <x v="4"/>
    <m/>
    <s v="B1"/>
    <s v="Armoire 5"/>
    <m/>
    <s v="Auvernier &amp; Estavayer"/>
    <s v="1924 et 1928"/>
    <n v="1924"/>
    <n v="1928"/>
    <m/>
    <x v="1"/>
    <m/>
    <m/>
    <s v="v_x000a_v_x000a_v_x000a_v_x000a_v_x000a_v"/>
    <x v="23"/>
  </r>
  <r>
    <s v="2023-0001"/>
    <m/>
    <s v="EPP 2023-01"/>
    <x v="169"/>
    <s v="EPP 2023-01 – Bourriche en vannerie d’osier pelé fin rétrécie vers le haut, fermée par un couvercle percé d’un trou rectangulaire pour introduire le poisson. Du côté des deux charnières en fil de fer, le couvercle est bordé de rotin. Hauteur du dos : 22 cm. Courroie de toile forte terminée par des émérillons. – Origine inconnue."/>
    <x v="1"/>
    <s v="Ouest"/>
    <s v="B3"/>
    <s v="Milieu"/>
    <m/>
    <m/>
    <m/>
    <m/>
    <m/>
    <m/>
    <x v="5"/>
    <m/>
    <s v="Origine inconnue"/>
    <s v="v_x000a_v_x000a_v_x000a_v_x000a_v_x000a_v"/>
    <x v="24"/>
  </r>
  <r>
    <s v="2023-0002"/>
    <m/>
    <s v="EPP 2023-02"/>
    <x v="88"/>
    <s v="EPP 2023-02– Fragment de chalame en chanvre vitriolé présentant un repère coloré (fragment d’étoffe rouge glissé entre les torons) et une rapponse par croisements et coutures. Milieu du XXe siècle peut-être. – Origine inconnue."/>
    <x v="4"/>
    <m/>
    <s v="B1"/>
    <n v="110"/>
    <m/>
    <m/>
    <s v="Milieu du XXe siècle"/>
    <n v="1925"/>
    <n v="1975"/>
    <s v="Fragment"/>
    <x v="3"/>
    <m/>
    <s v="Origine inconnue"/>
    <s v="v_x000a_v_x000a_v_x000a_v_x000a_v_x000a_v"/>
    <x v="24"/>
  </r>
  <r>
    <s v="2023-0003"/>
    <m/>
    <s v="EPP 2023-03"/>
    <x v="99"/>
    <s v="EPP 2023-03– Bande de plomb laminé prête pour découper des « plombs » (34 x 6 cm, sans compter une encoche ; épaisseur 2 mm). Milieu du XXe siècle peut-être. – Don de M. Erwin Vogel-Henry, Bevaix."/>
    <x v="2"/>
    <s v="Nord"/>
    <s v="B4"/>
    <n v="473"/>
    <m/>
    <m/>
    <s v="Milieu du XXe siècle"/>
    <n v="1925"/>
    <n v="1975"/>
    <m/>
    <x v="10"/>
    <m/>
    <s v="VOGEL-HENRY Erwin"/>
    <s v="v_x000a_v_x000a_v_x000a_v_x000a_v_x000a_v"/>
    <x v="24"/>
  </r>
  <r>
    <s v="2023-0004"/>
    <m/>
    <s v="EPP 2023-04"/>
    <x v="103"/>
    <s v="EPP 2023-04– Grande armature de filoche pour recueillir « du lourd » comme avec un tramail. Emmanchée et utilisée à bord d’un bateau, elle était immergée en forme de vivier, et saisie en empoignant l’un de ses trois bras ou son cerceau. Dimensions un mètre de diamètre environ et 54 cm de hauteur.– Don de M. Samuel-André Arm, Sauges, enregistré une première fois en 2010 sous la cote MB 2010-168."/>
    <x v="2"/>
    <s v="Extérieur"/>
    <s v="B4"/>
    <n v="400"/>
    <s v="Face nord"/>
    <m/>
    <m/>
    <m/>
    <m/>
    <m/>
    <x v="2"/>
    <m/>
    <s v="ARM Samuel-André"/>
    <s v="v_x000a_v_x000a_v_x000a_v_x000a_v_x000a_v"/>
    <x v="24"/>
  </r>
  <r>
    <s v="2023-0005"/>
    <m/>
    <s v="EPP 2023-05"/>
    <x v="64"/>
    <s v="EPP 2023-05– Filet en nylon fin de maille 38 mm et de hauteur 5,20 m environ. Il s’agit sans doute d’un pic. Comme il était emmêlé, il a fallu lui ôter ses 36 gros begnets d’écorce plus un en liège et un en mousse synthétique (emballage séparé). – Don de M. Gilles Bondaz de l’Ecomusée de la pêche de Thonon."/>
    <x v="2"/>
    <s v="Ouest"/>
    <s v="B4"/>
    <m/>
    <s v="Sol"/>
    <s v="Thonon"/>
    <m/>
    <m/>
    <m/>
    <m/>
    <x v="3"/>
    <m/>
    <s v="BONDAZ Gilles"/>
    <s v="v_x000a_v_x000a_v_x000a_v_x000a_v_x000a_v"/>
    <x v="24"/>
  </r>
  <r>
    <s v="2023-0006"/>
    <m/>
    <s v="EPP 2023-06"/>
    <x v="153"/>
    <s v="EPP 2023-06 – Lot de quatorze aiguillettes, soit navettes planes à encoche et chas avec ardillon, de qualité assez ordinaire. Fabrication manuelle. Longueurs de 12 à 21,3 cm. – Donateur inconnu (dépôt constaté dans l’atelier de l’Ecomusée)."/>
    <x v="2"/>
    <s v="Nord"/>
    <s v="B4"/>
    <n v="473"/>
    <m/>
    <m/>
    <m/>
    <m/>
    <m/>
    <m/>
    <x v="6"/>
    <m/>
    <s v="Donateur inconnu"/>
    <s v="v_x000a_v_x000a_v_x000a_v_x000a_v_x000a_v"/>
    <x v="24"/>
  </r>
  <r>
    <s v="2023-0007"/>
    <m/>
    <s v="EPP 2023-07"/>
    <x v="91"/>
    <s v="EPP 2023-07 – Navette manufacturée en bois formée de deux lames parallèles écartées de 18 mm, réunies par deux chevilles. Longueur 18,5 mm. – Donateur inconnu (dépôt constaté dans l’atelier de l’Ecomusée)."/>
    <x v="2"/>
    <s v="Nord"/>
    <s v="B4"/>
    <m/>
    <m/>
    <m/>
    <m/>
    <m/>
    <m/>
    <m/>
    <x v="6"/>
    <m/>
    <s v="Donateur inconnu"/>
    <s v="v_x000a_v_x000a_v_x000a_v_x000a_v_x000a_v"/>
    <x v="24"/>
  </r>
  <r>
    <s v="2023-0008"/>
    <m/>
    <s v="EPP 2023-08"/>
    <x v="239"/>
    <s v="EPP 2023-08 – Gambe à corégones (palée, bondelle…) en nylon monofil sur sa planchette (longueur 20 cm). Deux demi-bouchons et deux morceaux de liège garnissent la base des échancrures terminales de cette dernière. Le fil porte cinq imitations d’asticots brunes, noire ou blanche dont deux mouchetées de blanc et une de rouge. Le fil est terminé par un émérillon. – Donateur inconnu (dépôt constaté dans l’atelier de l’Ecomusée)."/>
    <x v="4"/>
    <m/>
    <s v="B1"/>
    <n v="103"/>
    <m/>
    <m/>
    <m/>
    <m/>
    <m/>
    <m/>
    <x v="7"/>
    <m/>
    <s v="Donateur inconnu"/>
    <s v="v_x000a_v_x000a_v_x000a_v_x000a_v_x000a_v"/>
    <x v="24"/>
  </r>
  <r>
    <s v="2023-0009"/>
    <m/>
    <s v="EPP 2023-09"/>
    <x v="240"/>
    <s v="EPP 2023-09 – Echosondeur pour la pêche à la traîne (sonar). Il est composé de deux éléments : un appareil à pile contenu dans une caissette en bois à deux couvercles (31x18x21 cm) et un tube plongeur à cordon aboutissant à l’appareil par une prise à baïonnette. Ce dernier est pourvu d’un cadran circulaire étalonné de 3 à 117 mètres (profondeur) et de deux boutons, un interrupteur de courant et un régleur d’intensité pour les ondes acoustiques. – Don de la famille de feu René Berton complétant le canot MB/EPP 2019-06"/>
    <x v="6"/>
    <n v="505"/>
    <s v="B5"/>
    <m/>
    <s v="Canot"/>
    <m/>
    <m/>
    <m/>
    <m/>
    <m/>
    <x v="8"/>
    <m/>
    <s v="BERTON René"/>
    <s v="v_x000a_v_x000a_v_x000a_v_x000a_v_x000a_v"/>
    <x v="24"/>
  </r>
  <r>
    <s v="2023-0010"/>
    <m/>
    <s v="EPP 2023-10"/>
    <x v="117"/>
    <s v="EPP 2023-10 – Canne en bambou composée de quatre éléments emboîtables. Elle a été utilisée vers 1960 dans le Doubs aux Brenets. Bon état. – Don de M. Pierre-André Jeanneret, Les Brenets."/>
    <x v="2"/>
    <s v="Toit"/>
    <s v="B4"/>
    <n v="454"/>
    <s v="Plafond"/>
    <s v="Les Brenets"/>
    <s v="vers 1960"/>
    <n v="1955"/>
    <n v="1965"/>
    <m/>
    <x v="7"/>
    <m/>
    <s v="JEANNERET Pierre-André"/>
    <s v="v_x000a_v_x000a_v_x000a_v_x000a_v_x000a_v"/>
    <x v="24"/>
  </r>
  <r>
    <s v="2023-0011"/>
    <m/>
    <s v="EPP 2023-11"/>
    <x v="117"/>
    <s v="EPP 2023-11 – Canne en bambou composée de trois éléments emboîtables. Elle a été utilisée vers 1960 dans le Doubs aux Brenets. Etat de neuf. – Don de M. Pierre-André Jeanneret, Les Brenets."/>
    <x v="2"/>
    <s v="Toit"/>
    <s v="B4"/>
    <n v="454"/>
    <s v="Plafond"/>
    <s v="Les Brenets"/>
    <s v="vers 1960"/>
    <n v="1955"/>
    <n v="1965"/>
    <s v="Parfait"/>
    <x v="7"/>
    <m/>
    <s v="JEANNERET Pierre-André"/>
    <s v="v_x000a_v_x000a_v_x000a_v_x000a_v_x000a_v"/>
    <x v="24"/>
  </r>
  <r>
    <s v="2023-0012"/>
    <m/>
    <s v="EPP 2023-12"/>
    <x v="183"/>
    <s v="EPP 2023-12 – Canne à mouches en bambou refendu. Elle compte cinq éléments emboîtables. Elle a été utilisée dans le Doubs aux Brenets. Bon état. Certains amateurs continuent à utiliser de telles cannes. – Don de M. Pierre-André Jeanneret, Les Brenets."/>
    <x v="2"/>
    <s v="Sud"/>
    <s v="B4"/>
    <n v="490"/>
    <m/>
    <s v="Les Brenets"/>
    <m/>
    <m/>
    <m/>
    <s v="Bon"/>
    <x v="7"/>
    <m/>
    <s v="JEANNERET Pierre-André"/>
    <s v="v_x000a_v_x000a_v_x000a_v_x000a_v_x000a_v"/>
    <x v="24"/>
  </r>
  <r>
    <s v="2023-0013"/>
    <m/>
    <s v="EPP 2023-13"/>
    <x v="39"/>
    <s v="EPP 2023-13 – Dévidoir plan pour la traîne au brochet. Il est en bois taillé à la main. Deux chevilles empêchent l’axe de coulisser. Il porte de la ficelle de chanvre terminée par un bas de ligne synthétique plus solide. Mais l’hameçon a disparu. Utilisé vers 1950 sur le lac des Brenets. (Deux fils étaient autorisés par barquot, tenus par des fleurets.) – Don de M. Pierre-André Jeanneret, Les Brenets."/>
    <x v="2"/>
    <s v="Ouest"/>
    <s v="B4"/>
    <m/>
    <m/>
    <s v="Les Brenets"/>
    <s v="vers 1950"/>
    <n v="1945"/>
    <n v="1955"/>
    <m/>
    <x v="7"/>
    <m/>
    <s v="JEANNERET Pierre-André"/>
    <s v="v_x000a_v_x000a_v_x000a_v_x000a_v_x000a_v"/>
    <x v="24"/>
  </r>
  <r>
    <s v="2023-0014"/>
    <m/>
    <s v="EPP 2023-14"/>
    <x v="103"/>
    <s v="EPP 2023-14 – Filoche métallique pliable à manche en aluminium étalonné. Maille 16 mm. – Don de M. Pierre-André Jeanneret, Les Brenets."/>
    <x v="10"/>
    <s v="Ouest"/>
    <s v="B6"/>
    <m/>
    <m/>
    <m/>
    <m/>
    <m/>
    <m/>
    <m/>
    <x v="2"/>
    <m/>
    <s v="JEANNERET Pierre-André"/>
    <s v="v_x000a_v_x000a_v_x000a_v_x000a_v_x000a_v"/>
    <x v="24"/>
  </r>
  <r>
    <s v="2023-0015"/>
    <m/>
    <s v="EPP 2023-0015"/>
    <x v="241"/>
    <s v="EPP 2023-0015 – Sept sguignes, soit vairons de plomb ou peut-être d’étain, ainsi appelées sur le Doubs et utilisées jusque dans les années 1970. Six au moins ont été fabriquées artisanalement par le pêcheur au moyen d’un moule. Elles portent des hameçons doubles. Pour les faire briller, on les lissait avec le dos d’un couteau. – Don de M. Pierre-André Jeanneret, Les Brenets."/>
    <x v="2"/>
    <s v="Nord"/>
    <s v="B4"/>
    <m/>
    <n v="102"/>
    <m/>
    <s v="jusque dans les années 1970"/>
    <m/>
    <n v="1970"/>
    <m/>
    <x v="11"/>
    <m/>
    <s v="JEANNERET Pierre-André"/>
    <s v="v_x000a_v_x000a_v_x000a_v_x000a_v_x000a_v"/>
    <x v="24"/>
  </r>
  <r>
    <s v="2023-0016"/>
    <m/>
    <s v="EPP 2023-16"/>
    <x v="241"/>
    <s v="EPP 2023-16 – Sguigne (vairon de plomb ainsi appelé aux Brenets) très figurative et certainement achetée. Elle mesure 69 mm avec son hameçon double placé perpendiculairement au plan qu’elle forme. – Don de M. Pierre-André Jeanneret, Les Brenets."/>
    <x v="2"/>
    <s v="Nord"/>
    <s v="B4"/>
    <m/>
    <n v="102"/>
    <m/>
    <m/>
    <m/>
    <m/>
    <m/>
    <x v="11"/>
    <m/>
    <s v="JEANNERET Pierre-André"/>
    <s v="v_x000a_v_x000a_v_x000a_v_x000a_v_x000a_v"/>
    <x v="24"/>
  </r>
  <r>
    <s v="2023-0017"/>
    <m/>
    <s v="EPP 2023-17"/>
    <x v="241"/>
    <s v="EPP 2023-17 – Petite sguigne de forme arrondie. – Don de M. Pierre-André Jeanneret, Les Brenets."/>
    <x v="2"/>
    <s v="Nord"/>
    <s v="B4"/>
    <m/>
    <n v="102"/>
    <m/>
    <m/>
    <m/>
    <m/>
    <m/>
    <x v="11"/>
    <m/>
    <s v="JEANNERET Pierre-André"/>
    <s v="v_x000a_v_x000a_v_x000a_v_x000a_v_x000a_v"/>
    <x v="24"/>
  </r>
  <r>
    <s v="2023-0018"/>
    <m/>
    <s v="EPP 2023-18"/>
    <x v="49"/>
    <s v="EPP 2023-18 – Bobine cylindrique manufacturée, entièrement en bois, même son axe à bout fileté et la pièce femelle qui s’y visse (sauf la vis de la petite poignée-manivelle). Longueur totale environ 38 cm dont 21 pour le manche. Diamètre environ 15 cm. Entre-deux-Guerres. – Don de M. Pierre-André Jeanneret, Les Brenets."/>
    <x v="9"/>
    <s v="Ouest"/>
    <s v="B5"/>
    <m/>
    <m/>
    <m/>
    <s v="Entre 2 guerres"/>
    <n v="1918"/>
    <n v="1939"/>
    <m/>
    <x v="7"/>
    <m/>
    <s v="JEANNERET Pierre-André"/>
    <s v="v_x000a_v_x000a_v_x000a_v_x000a_v_x000a_v"/>
    <x v="24"/>
  </r>
  <r>
    <s v="2023-0019"/>
    <m/>
    <s v="EPP 2023-19"/>
    <x v="242"/>
    <s v="EPP 2023-19 – Etiquette imprimée de monture Kifer pour la pêche au vif. « La monture idéale pour la pêche au vif », « La monture qui laisse au vif son entière liberté de mouvement », « Instructions : 1. Avec l’épingle articulée, traverser le dos du vif vers l’avant de la nageoire dorsale sans toucher à l’arête intérieure et réagrafer l’épingle ; 2. Maintenir ensuite les hameçons appliqués au corps du vif au moyen d’un petit bracelet en caoutchouc comme l’indique la gravure ci-dessous. Veillez à ce que le bracelet ne serre pas trop le vif sous le ventre. » – Don de M. Pierre-André Jeanneret, Les Brenets."/>
    <x v="6"/>
    <n v="508"/>
    <s v="B4"/>
    <m/>
    <m/>
    <m/>
    <m/>
    <m/>
    <m/>
    <m/>
    <x v="1"/>
    <m/>
    <s v="JEANNERET Pierre-André"/>
    <s v="v_x000a_v_x000a_v_x000a_v_x000a_v_x000a_v"/>
    <x v="24"/>
  </r>
  <r>
    <s v="2023-0020"/>
    <m/>
    <s v="EPP 2023-0020"/>
    <x v="171"/>
    <s v="EPP 2023-0020 – Une bonne vingtaine de pochettes d’hameçons montés, soit bouclés, dont une de marque Bickel portant l’indication manuscrite « Gambe » et une autre provenant du magasin d’articles de pêche Jacques Meyrat à Neuchâtel. Une troisième, neuve provient du magasin Monnier au Locle. – Cette dernière est un don de M. Pierre-André Jeanneret, Les Brenets. La provenance du solde n’est pas documentée."/>
    <x v="2"/>
    <s v="Nord"/>
    <s v="B4"/>
    <m/>
    <m/>
    <m/>
    <m/>
    <m/>
    <m/>
    <m/>
    <x v="7"/>
    <s v="Bickel"/>
    <s v="JEANNERET Pierre-André"/>
    <s v="v_x000a_v_x000a_v_x000a_v_x000a_v_x000a_v"/>
    <x v="24"/>
  </r>
  <r>
    <s v="2023-0021"/>
    <m/>
    <s v="EPP 2023-21"/>
    <x v="243"/>
    <s v="EPP 2023-21 – Cadre de gaule provenant d’une ardoise d’écolier, utilisé pour pêcher au poisson mort vers 1960. Un cadre imprime au leurre un mouvement ondulatoire. Le fil est enroulé dans le sens de la longueur. – Don de M. Pierre-André Jeanneret, Les Brenets."/>
    <x v="6"/>
    <s v="Ouest"/>
    <s v="B1"/>
    <m/>
    <m/>
    <m/>
    <s v="vers 1960"/>
    <n v="1955"/>
    <n v="1965"/>
    <m/>
    <x v="7"/>
    <m/>
    <s v="JEANNERET Pierre-André"/>
    <s v="v_x000a_v_x000a_v_x000a_v_x000a_v_x000a_v"/>
    <x v="24"/>
  </r>
  <r>
    <s v="2023-0022"/>
    <m/>
    <s v="EPP 2023-22"/>
    <x v="244"/>
    <s v="EPP 2023-22 – Deux époulots, soit flotteurs pour pêcher à la ligne (brême au ver sur amorce), ainsi appelés aux Brenets. Etat de neuf. Entre-deux-Guerres. – Lorsque la brème soulève l’amorce et l’olivette qui la précèdent, l’époulot allégé s’incline obliquement, signalant la prise. – Don de M. Pierre-André Jeanneret, Les Brenets."/>
    <x v="4"/>
    <m/>
    <s v="B1"/>
    <n v="102"/>
    <m/>
    <m/>
    <s v="Entre 2 guerres"/>
    <n v="1918"/>
    <n v="1939"/>
    <s v="Parfait"/>
    <x v="4"/>
    <m/>
    <s v="JEANNERET Pierre-André"/>
    <s v="v_x000a_v_x000a_v_x000a_v_x000a_v_x000a_v"/>
    <x v="24"/>
  </r>
  <r>
    <s v="2023-0023"/>
    <m/>
    <s v="EPP 2023-23"/>
    <x v="94"/>
    <s v="EPP 2023-23 – Ecope pour vider les barcots (bateaux) du Doubs. Elle est en bois avec un fond et tôle zinguée. Longueur 30 cm, largeur 34,5 cm et hauteur 20 cm. Utilisation sur les derniers barquots dans les années 1970. – Don de M. Pierre-André Jeanneret, Les Brenets."/>
    <x v="9"/>
    <s v="Ouest"/>
    <s v="B8"/>
    <m/>
    <s v="Paroi côté sud-ouest"/>
    <s v="Doubs"/>
    <s v="dans les années 1970"/>
    <n v="1970"/>
    <n v="1979"/>
    <m/>
    <x v="8"/>
    <m/>
    <s v="JEANNERET Pierre-André"/>
    <s v="v_x000a_v_x000a_v_x000a_v_x000a_v_x000a_v"/>
    <x v="24"/>
  </r>
  <r>
    <s v="2023-0024"/>
    <m/>
    <s v="EPP 2023-24"/>
    <x v="169"/>
    <s v="EPP 2023-24 – Bourriche des années 1930, entièrement en vannerie plus fine que l’osier. Globalement en bon état. Le couvercle (29,5 sur 21 cm) est percé d’une ouverture trapézoïdale pour introduire le poisson. Elle est portée par une courroie de cuir. – Don de M. Pierre-André Jeanneret, Les Brenets."/>
    <x v="10"/>
    <s v="Ouest"/>
    <s v="B6"/>
    <m/>
    <m/>
    <m/>
    <s v="des années 1930"/>
    <n v="1930"/>
    <n v="1939"/>
    <s v="Bon"/>
    <x v="5"/>
    <m/>
    <s v="JEANNERET Pierre-André"/>
    <s v="v_x000a_v_x000a_v_x000a_v_x000a_v_x000a_v"/>
    <x v="24"/>
  </r>
  <r>
    <s v="2023-0025"/>
    <m/>
    <s v="EPP 2023-25"/>
    <x v="79"/>
    <s v="EPP 2023-25 – Torchon en bois des années 1970, en forme de poulie à gorge de 20 cm de diamètre et 24 mm d’épaisseur, traversée par un axe d’environ 23 cm de longueur. Ce dernier présente une courte fente à un bout, du même côté qu’une incision pratiquée dans le pourtour de la poulie. C’est le « trimmer » des Anglais. – Don de M. Denis Demange, magasin Au Pêcheur, Neuchâtel."/>
    <x v="4"/>
    <m/>
    <s v="B1"/>
    <n v="105"/>
    <m/>
    <m/>
    <s v="des années 1970"/>
    <n v="1970"/>
    <n v="1979"/>
    <m/>
    <x v="7"/>
    <m/>
    <s v="DEMANGE Denis"/>
    <s v="v_x000a_v_x000a_v_x000a_v_x000a_v_x000a_v"/>
    <x v="24"/>
  </r>
  <r>
    <s v="2023-0026"/>
    <m/>
    <s v="EPP 2023-26"/>
    <x v="13"/>
    <s v="EPP 2023-26 – Aiguillette soit navette à chas et ardillon, en bois, longue de 30 cm et large de 18 mm. – Don de M. Denis Demange, magasin Au Pêcheur, à Neuchâtel."/>
    <x v="2"/>
    <s v="Nord"/>
    <s v="B4"/>
    <n v="473"/>
    <s v="Carton Aiguillettes"/>
    <m/>
    <m/>
    <m/>
    <m/>
    <m/>
    <x v="6"/>
    <m/>
    <s v="DEMANGE Denis"/>
    <s v="v_x000a_v_x000a_v_x000a_v_x000a_v_x000a_v"/>
    <x v="24"/>
  </r>
  <r>
    <s v="2023-0027"/>
    <m/>
    <s v="EPP 2023-27"/>
    <x v="71"/>
    <s v="EPP 2023-27– Racloir pour écailler le poisson, mesurant 19,5 cm de longueur et composé d'un manche garni d'une virole en laiton, dans lequel est fichée une tige portant un anneau cylindrique, tous deux du même alliage. Les bords de l'anneau sont bordés de dents, petites d'un côté et plus grandes de l'autre. – Don de M. Denis Demange, magasin Au Pêcheur, à Neuchâtel."/>
    <x v="6"/>
    <s v="Nord"/>
    <s v="B5"/>
    <m/>
    <s v="gauche entrée "/>
    <m/>
    <m/>
    <m/>
    <m/>
    <m/>
    <x v="9"/>
    <m/>
    <s v="DEMANGE Denis"/>
    <s v="v_x000a_v_x000a_v_x000a_v_x000a_v_x000a_v"/>
    <x v="24"/>
  </r>
  <r>
    <s v="2023-0028"/>
    <m/>
    <s v="EPP 2023-28"/>
    <x v="245"/>
    <s v="EPP 2023-28 – Boîte cylindrique aplatie mesurant 46 cm de longueur sur 17,5 de grand diamètre, en fer blanc peint en vert, comptant deux compartiments, le plus grand fermé par un couvercle latéral de 30 cm de largeur et le plus petit, terminal, fermé par un couvercle ellipsoïdal. Elle n’est pas étanche mais pouvait sans doute être portée en bandoulière comme l’indiquent deux boucles destinées à une lanière. Usage exact inconnu.– Don de M. Denis Demange, magasin Au Pêcheur, à Neuchâtel."/>
    <x v="2"/>
    <s v="Nord"/>
    <s v="B4"/>
    <n v="473"/>
    <m/>
    <m/>
    <m/>
    <m/>
    <m/>
    <m/>
    <x v="5"/>
    <m/>
    <s v="DEMANGE Denis"/>
    <s v="v_x000a_v_x000a_v_x000a_v_x000a_v_x000a_v"/>
    <x v="24"/>
  </r>
  <r>
    <s v="2023-0029"/>
    <m/>
    <s v="EPP 2023-29"/>
    <x v="151"/>
    <s v="EPP 2023-29 – Petit moulinet en laiton à engrenage interne dont la poignée de la manivelle semble être en os.– Don de M. Denis Demange, magasin Au Pêcheur, à Neuchâtel."/>
    <x v="2"/>
    <s v="Nord"/>
    <s v="Non local."/>
    <m/>
    <m/>
    <m/>
    <m/>
    <m/>
    <m/>
    <m/>
    <x v="7"/>
    <m/>
    <s v="DEMANGE Denis"/>
    <s v="v_x000a_v_x000a_v_x000a_v_x000a_v_x000a_v"/>
    <x v="24"/>
  </r>
  <r>
    <s v="2023-0030"/>
    <m/>
    <s v="EPP 2023-30"/>
    <x v="246"/>
    <s v="EPP 2023-30 – Brochure de 48 pages à couverture en couleur intitulée Articles de pêche, Fischerei-Geräte, Savoie-Petitpierre, Neuchâtel, Suisse, imprimée en 1920. Elle est protégée par une jaquette marquée Articles de pêche, Savoie-Petitpierre. Il s’agit du catalogue du magasin fondé en 1882 par Savoie-Petitpierre et dont le donateur est le successeur. – Don de M. Denis Demange du magasin Au Pêcheur, Neuchâtel."/>
    <x v="6"/>
    <n v="508"/>
    <s v="B5"/>
    <m/>
    <s v="Vitrine"/>
    <m/>
    <n v="1920"/>
    <n v="1920"/>
    <n v="1920"/>
    <m/>
    <x v="1"/>
    <m/>
    <s v="DEMANGE Denis"/>
    <s v="v_x000a_v_x000a_v_x000a_v_x000a_v_x000a_v"/>
    <x v="24"/>
  </r>
  <r>
    <s v="2023-0031"/>
    <m/>
    <s v="EPP 2023-31"/>
    <x v="151"/>
    <s v="EPP 2023-31– Trois moulinets dont un, petit, couvert de tuf car ayant séjourné dans le Doubs. – Don de M. Pierre-André Jeanneret, Les Brenets."/>
    <x v="2"/>
    <m/>
    <s v="B4"/>
    <m/>
    <s v="Caisse des moulinets"/>
    <s v="Doubs"/>
    <m/>
    <m/>
    <m/>
    <m/>
    <x v="7"/>
    <m/>
    <s v="JEANNERET Pierre-André"/>
    <s v="v_x000a_v_x000a_v_x000a_v_x000a_v_x000a_v"/>
    <x v="24"/>
  </r>
  <r>
    <s v="2023-0032"/>
    <m/>
    <s v="EPP 2023-32"/>
    <x v="147"/>
    <s v="EPP 2023-32 – Vivier portatif soit bœnnequin et tôle zinguée provenant du Doubs. Il mesure 41,5 cm de longueur sur 16,5 d’épaisseur et 24 cm de hauteur sans compter le cylindre d’ouverture pour recevoir le bouchon, du même métal (diamètre 13 cm). Un petit bouchon en laiton fileté est vissé en bas à l’opposé. Une autre ouverture fermée par un bouchon de bouteille se trouve en haut. Aux extrémités supérieures, deux boucles en forme de poignées sont destinées à recevoir une courroie pour porter le récipient en bandoulière. – Don de Jean-Charles Frieden qui l’a reçu vers 2017 d’un pêcheur chaux-de-fonnier qui, étant retraité, venait travailler au Gor du Vauseyon, à Neuchâtel."/>
    <x v="3"/>
    <m/>
    <s v="Non local."/>
    <m/>
    <m/>
    <s v="Doubs"/>
    <m/>
    <m/>
    <m/>
    <m/>
    <x v="5"/>
    <m/>
    <s v="FRIEDEN Jean-Charles"/>
    <s v="v_x000a_v_x000a_v_x000a_v_x000a_v_x000a_v"/>
    <x v="24"/>
  </r>
  <r>
    <s v="2023-0033"/>
    <m/>
    <s v="EPP 2023-33 "/>
    <x v="1"/>
    <s v="EPP 2023-33 – Photo de l’Areuse gelée à Travers le 10 février 1956 par moins 24° (format 27,5 x 20,7 cm) – Don de l’auteur, M. Maximilien Diana, Travers."/>
    <x v="4"/>
    <m/>
    <s v="B1"/>
    <s v="Armoire"/>
    <m/>
    <s v="L'Areuse"/>
    <n v="1956"/>
    <n v="1956"/>
    <n v="1956"/>
    <m/>
    <x v="1"/>
    <m/>
    <s v="DIANA Maximilien"/>
    <s v="v_x000a_v_x000a_v_x000a_v_x000a_v_x000a_v"/>
    <x v="24"/>
  </r>
  <r>
    <s v="2023-0034"/>
    <m/>
    <s v="EPP 2023-34"/>
    <x v="247"/>
    <s v="EPP 2023-34 – Neuf pochettes d’allumettes diffusées par Agrosuisse et les Pêcheurs professionnels romands, dans les années 1980 peut-être, illustrant la féra, la bondelle, la perche et le brochet. L’emballage précisait « Gemsen Zündhölzer, Allumettes Chamois » et « Etincelle Zündholz AG Zürich, Allumettes Etincelle SA Zurich ». – Don anonyme ancien."/>
    <x v="6"/>
    <n v="508"/>
    <s v="B5"/>
    <m/>
    <m/>
    <m/>
    <s v="Dans les années 1980"/>
    <n v="1980"/>
    <n v="1989"/>
    <m/>
    <x v="1"/>
    <s v=" Agrosuisse et les Pêcheurs professionnels romands…"/>
    <s v="Don anonyme"/>
    <s v="v_x000a_v_x000a_v_x000a_v_x000a_v_x000a_v"/>
    <x v="24"/>
  </r>
  <r>
    <s v="2023-0035"/>
    <m/>
    <s v="EPP 2023-35"/>
    <x v="248"/>
    <s v="EPP 2023-35 – Page 62 du numéro spécial de la Feuille d’avis de Neuchâtel édité à l’occasion du deux centième anniversaire du journal, en 1938. Elle porte une photo de 16 x 12 cm, prise sur la rive sud du lac, montrant un pêcheur en battue sur une loquette, frappant l’eau au moyen d’une longue gaule dans une gerbe d’écume. A l’avant du bateau, son collègue manœuvre les rames croisantes. – Document récupéré lors de la liquidation du Musée bérochal."/>
    <x v="4"/>
    <m/>
    <s v="B1"/>
    <m/>
    <m/>
    <s v="Rive sud du lac"/>
    <n v="1938"/>
    <n v="1938"/>
    <n v="1938"/>
    <m/>
    <x v="1"/>
    <m/>
    <s v="Musée bérochal"/>
    <s v="v_x000a_v_x000a_v_x000a_v_x000a_v_x000a_v"/>
    <x v="24"/>
  </r>
  <r>
    <s v="2023-0036"/>
    <m/>
    <s v="EPP 2023-36"/>
    <x v="147"/>
    <s v="EPP 2023-36 – Vivier métallique conservant la fraîcheur de l’eau grâce à une enveloppe en bois. Cette dernière mesure 23,5 cm de hauteur, 30 cm de largeur et 52,5 cm de longueur, sans le couvercle – Objet probablement trouvé sur le site de l'Ecomusée."/>
    <x v="5"/>
    <s v="Est"/>
    <s v="B8"/>
    <m/>
    <m/>
    <s v="Ecomusée"/>
    <m/>
    <m/>
    <m/>
    <m/>
    <x v="5"/>
    <m/>
    <m/>
    <s v="v_x000a_v_x000a_v_x000a_v_x000a_v_x000a_v"/>
    <x v="24"/>
  </r>
  <r>
    <s v="2023-0037"/>
    <m/>
    <s v="EPP 2023-37"/>
    <x v="148"/>
    <s v="EPP 2023-37 – Bouteille à vairons de facture ancienne en verre incolore mesurant 13,5 cm de diamètre à la base et 27,5 cm de hauteur. Son golet irrégulier résulte sans doute d’une cassure du fond du cul. – Don anonyme."/>
    <x v="6"/>
    <n v="507"/>
    <s v="B5"/>
    <m/>
    <m/>
    <m/>
    <m/>
    <m/>
    <m/>
    <m/>
    <x v="0"/>
    <m/>
    <s v="Don anonyme"/>
    <s v="v_x000a_v_x000a_v_x000a_v_x000a_v_x000a_v"/>
    <x v="24"/>
  </r>
  <r>
    <s v="2023-0038"/>
    <m/>
    <s v="EPP 2023-38"/>
    <x v="203"/>
    <s v="EPP 2023-38 – Etalon en aluminium de 15 cm pour la perche. – Don posthume de M. René Berton, trouvé à bord de son canot dont la cote est 2019-06."/>
    <x v="6"/>
    <s v="Nord"/>
    <s v="B5"/>
    <m/>
    <m/>
    <m/>
    <m/>
    <m/>
    <m/>
    <m/>
    <x v="9"/>
    <m/>
    <s v="BERTON René"/>
    <s v="v_x000a_v_x000a_v_x000a_v_x000a_v_x000a_v"/>
    <x v="24"/>
  </r>
  <r>
    <s v="2023-0039"/>
    <m/>
    <s v="EPP 2023-39"/>
    <x v="249"/>
    <s v="EPP 2023-39 – Peinture de 1951 représentant, vue d’en haut, la baraque du pêcheur Arm à Saint-Aubin-Sauges, signée Eric Laurent. – Don de M. Frédéric Laurent."/>
    <x v="10"/>
    <s v="Est"/>
    <s v="B6"/>
    <m/>
    <m/>
    <s v="Saint-Aubin-Sauges"/>
    <n v="1951"/>
    <n v="1951"/>
    <n v="1951"/>
    <m/>
    <x v="1"/>
    <s v="Eric LAURENT"/>
    <s v="LAURENT Frédéric"/>
    <s v="v_x000a_v_x000a_v_x000a_v_x000a_v_x000a_v"/>
    <x v="24"/>
  </r>
  <r>
    <s v="2023-0040"/>
    <m/>
    <s v="EPP 2023-40"/>
    <x v="145"/>
    <s v="EPP 2023-40 – Vue du lac vers 1890 depuis les Battieux sur Colombier. Huile d’Armand Piaget, non signée. Les falaises de la rive sud sont encore actives. – Don de M. Bernard Vauthier."/>
    <x v="4"/>
    <m/>
    <s v="B1"/>
    <m/>
    <m/>
    <s v="Colombier"/>
    <s v="vers 1890"/>
    <n v="1885"/>
    <n v="1895"/>
    <m/>
    <x v="1"/>
    <m/>
    <s v="VAUTHIER Bernard"/>
    <s v="v_x000a_v_x000a_v_x000a_v_x000a_v_x000a_v"/>
    <x v="24"/>
  </r>
  <r>
    <s v="2023-0041"/>
    <m/>
    <s v="EPP 2023-41"/>
    <x v="145"/>
    <s v="EPP 2023-41 – « Le Saut », écluse sur la Thièle en amont d’Yverdon, entre 1878 et 1885. Huile d’Armand Piaget, non signée. – Don de M. Bernard Vauthier."/>
    <x v="4"/>
    <m/>
    <s v="B1"/>
    <m/>
    <m/>
    <s v="La Thièle / Yverdon"/>
    <s v="entre 1878 et 1885"/>
    <n v="1978"/>
    <n v="1858"/>
    <m/>
    <x v="1"/>
    <m/>
    <s v="VAUTHIER Bernard"/>
    <s v="v_x000a_v_x000a_v_x000a_v_x000a_v_x000a_v"/>
    <x v="24"/>
  </r>
  <r>
    <s v="2023-0042"/>
    <m/>
    <s v="EPP 2023-42"/>
    <x v="250"/>
    <s v="EPP 2023-42 – « Sabot » soit vivier utilisé  jusque vers 1970 dans le Fleurier et parfois dans le Buttes. Il présente la forme d’un triangle isocèle dont la base mesure 62 cm et les côtés 84 cm. Sa hauteur est d’environ 31 cm. Ses trois faces sont percées de trous. A l’avant, sa pointe porte une boucle à laquelle une chaîne est fixée. Ses trois angles sont ferrés. Sur le dessus, deux plaquettes en aluminium indiquent respectivement « J.-Samuel Javet » , ainsi que « 213 » avec l’écusson nueuchâtelois ; un couvercle est fermable par un cadenas. Il a appartenu à Jean-Samuel Javet, de Fleurier. – Don de Mme Anne Baetti."/>
    <x v="1"/>
    <s v="Ouest"/>
    <s v="B3"/>
    <m/>
    <m/>
    <s v="Le Fleurier"/>
    <s v="jusque vers 1970"/>
    <m/>
    <n v="1970"/>
    <m/>
    <x v="5"/>
    <s v=" « J.-Samuel Javet »_x000a_« 213 »"/>
    <s v="BAETTI Anne"/>
    <s v="v_x000a_v_x000a_v_x000a_v_x000a_v_x000a_v"/>
    <x v="24"/>
  </r>
  <r>
    <s v="2023-0043"/>
    <m/>
    <s v="EPP 2023-43"/>
    <x v="129"/>
    <s v="EPP 2023-43 – Carte postale commerciale en partie manuscrite adressée en mars 1957 à Jules Henry père par la maison Zivi et Cie, rue du Rhône à Genève, indiquant les prix du poisson payés au pêcheur soit, par livre : truite Fr 3,50, ombre Fr 3.- (Fr 2.- pour le petit destiné à la friture), brocheton Fr 1,50, brochet Fr 1,60, féra vidée Fr 1,75, bondelle vidée Fr 1,50, perche Fr 1,25 (toutes tailles), lotte Fr 0,50, tanche, carpe, naze et brême Fr 0,25, vengeron, platon et rotte Fr 0,20. Cette carte postale était épinglée à l’intérieur de la baraque n°2 – Objet trouvé sur le site de l’Ecomusée."/>
    <x v="6"/>
    <s v="Vitrine"/>
    <s v="Non local."/>
    <m/>
    <m/>
    <s v="Ecomusée"/>
    <n v="1957"/>
    <n v="1957"/>
    <n v="1957"/>
    <m/>
    <x v="1"/>
    <m/>
    <s v="HENRY Jules"/>
    <s v="v_x000a_v_x000a_v_x000a_v_x000a_v_x000a_v"/>
    <x v="24"/>
  </r>
  <r>
    <s v="2023-0044"/>
    <m/>
    <s v="EPP 2023-44"/>
    <x v="251"/>
    <s v="EPP 2023-44 – Pierre-Pascal ROSSI, Le Pêcheur de Lune, éditions Zoé, 1997. Ce petit livre de 107 pages est une superbe évocation, précise et poétique, de la pêche à la mouche vers 1950-1955 dans le Clos du Doubs. – Don de Madame Lucienne Hool à Cortaillod."/>
    <x v="3"/>
    <m/>
    <s v="Non local."/>
    <m/>
    <m/>
    <s v="Le Clos du Doubs"/>
    <s v="vers 1950-1955"/>
    <n v="1950"/>
    <n v="1955"/>
    <m/>
    <x v="1"/>
    <s v="Pierre-Pascal ROSSI"/>
    <s v="HOOL Lucienne"/>
    <s v="v_x000a_v_x000a_v_x000a_v_x000a_v_x000a_v"/>
    <x v="24"/>
  </r>
  <r>
    <s v="2023-0045"/>
    <m/>
    <s v="EPP 2023-45"/>
    <x v="252"/>
    <s v="EPP 2023-45 – Fernand BIGUET, Le Gardon, sa pêche en toutes saisons, Paris, 1948. Livre conservé pour son ancienneté. – Don de Madame Lucienne Hool à Cortaillod."/>
    <x v="3"/>
    <m/>
    <s v="Non local."/>
    <m/>
    <m/>
    <m/>
    <n v="1948"/>
    <n v="1948"/>
    <n v="1948"/>
    <m/>
    <x v="1"/>
    <s v="Fernand BIGUET"/>
    <s v="HOOL Lucienne"/>
    <s v="v_x000a_v_x000a_v_x000a_v_x000a_v_x000a_v"/>
    <x v="24"/>
  </r>
  <r>
    <s v="2023-0046"/>
    <m/>
    <s v="EPP 2023-46"/>
    <x v="253"/>
    <s v="EPP 2023-46 – Michel DUBORGEL, La Pêche au lancer, Paris, 1973. Livre conservé pour la notion qu’il illustre. – Don de Madame Lucienne Hool à Cortaillod."/>
    <x v="3"/>
    <m/>
    <s v="Non local."/>
    <m/>
    <m/>
    <m/>
    <n v="1973"/>
    <n v="1973"/>
    <n v="1973"/>
    <m/>
    <x v="1"/>
    <s v="Michel DUBORGEL"/>
    <s v="HOOL Lucienne"/>
    <s v="v_x000a_v_x000a_v_x000a_v_x000a_v_x000a_v"/>
    <x v="24"/>
  </r>
  <r>
    <s v="2023-0047"/>
    <m/>
    <s v="EPP 2023-47"/>
    <x v="254"/>
    <s v="EPP 2023-47 – Michel DUBORGEL, La Pêche au coup, Paris, 1970. Livre conservé pour la notion qu’il illustre. – Don de Madame Lucienne Hool à Cortaillod."/>
    <x v="3"/>
    <m/>
    <s v="Non local."/>
    <m/>
    <m/>
    <m/>
    <n v="1970"/>
    <n v="1970"/>
    <n v="1970"/>
    <m/>
    <x v="1"/>
    <s v="Michel DUBORGEL"/>
    <s v="HOOL Lucienne"/>
    <s v="v_x000a_v_x000a_v_x000a_v_x000a_v_x000a_v"/>
    <x v="24"/>
  </r>
  <r>
    <s v="2023-0048"/>
    <m/>
    <s v="EPP 2023-48"/>
    <x v="1"/>
    <s v="EPP 2023-48 – Photo et fichier numérique – Le grand-père du donateur, Henri Petter, né en 1900, pêchant sous la glace dans le lac de Morat entièrement gelé au début du mois de mars 1963. Il creusait des trous de proche en proche mais le donateur ignore comment il faisait pour tendre. Henri Petter était maraîcher et pêcheur semi-professionnel à Môtier (Vully). – Don de M. Jean-Bernard Neuenschwander"/>
    <x v="2"/>
    <s v="Vitrine"/>
    <s v="Non local."/>
    <m/>
    <m/>
    <s v="Lac de Morat"/>
    <n v="1963"/>
    <n v="1963"/>
    <n v="1963"/>
    <m/>
    <x v="1"/>
    <m/>
    <s v="NEUENSCHWANDER Jean-Bernard"/>
    <s v="v_x000a_v_x000a_v_x000a_v_x000a_v_x000a_v"/>
    <x v="24"/>
  </r>
  <r>
    <s v="2023-0049"/>
    <m/>
    <s v="EPP 2023-0049"/>
    <x v="103"/>
    <s v="EPP 2023-0049 – Filoche pliable à manche télescopique dont la maille de 23 mm est trop grosse pour correspondre aux normes actuelles. Longueur une fois pliée : 58 cm. – Don de M. Jean-Philippe Perrinjaquet, Auvernier, avril 2019."/>
    <x v="2"/>
    <s v="Nord"/>
    <s v="B4"/>
    <m/>
    <m/>
    <m/>
    <m/>
    <m/>
    <m/>
    <m/>
    <x v="2"/>
    <m/>
    <s v="PERRINJAQUET Jean-Philippe"/>
    <s v="v_x000a_v_x000a_v_x000a_v_x000a_v_x000a_v"/>
    <x v="24"/>
  </r>
  <r>
    <s v="2023-0050"/>
    <m/>
    <s v="EPP 2023-0050"/>
    <x v="188"/>
    <s v="EPP 2023-0050 – Deux petites mouches sèches sans ailes, type moustique, destinées à l’ombre dès le 16 mai (ouverture) jusqu’à la fin juin et une plus grosse, dite « piquouse » (piqueuse) pour le soir en juin. – Don de M. Marc Willemin, Epauvillers (pour le Doubs)."/>
    <x v="2"/>
    <s v="Nord"/>
    <s v="B4"/>
    <m/>
    <m/>
    <s v="Doubs"/>
    <m/>
    <m/>
    <m/>
    <m/>
    <x v="11"/>
    <m/>
    <s v="WILLEMN Marc"/>
    <s v="v_x000a_v_x000a_v_x000a_v_x000a_v_x000a_v"/>
    <x v="24"/>
  </r>
  <r>
    <s v="2023-0051"/>
    <m/>
    <s v="EPP 2023-0051"/>
    <x v="129"/>
    <s v="EPP 2023-0051 – Carte postale humoristique envoyée d’Ornans à Neuchâtel en août 1985. Elle figure un pêcheur à la mouche… entouré d’un essaim de mouches ! – Donateur inconnu."/>
    <x v="2"/>
    <s v="Nord"/>
    <s v="Non local."/>
    <m/>
    <m/>
    <s v="Ornans"/>
    <m/>
    <m/>
    <m/>
    <m/>
    <x v="1"/>
    <m/>
    <s v="Donateur inconnu"/>
    <s v="v_x000a_v_x000a_v_x000a_v_x000a_v_x000a_v"/>
    <x v="24"/>
  </r>
  <r>
    <s v="2023-0052"/>
    <m/>
    <s v="EPP 2023-0052"/>
    <x v="255"/>
    <s v="EPP 2023-0052 – Support métallique pour pêche de bord. Il est formé d’une hampe de 50 cm portant deux anneaux dans sa moitié supérieure, destinés à recevoir une canne. – Don de M. Jean-Philippe Perrinjaquet, Auvernier, avril 2019."/>
    <x v="2"/>
    <s v="Nord"/>
    <s v="B4"/>
    <m/>
    <m/>
    <m/>
    <m/>
    <m/>
    <m/>
    <m/>
    <x v="7"/>
    <m/>
    <s v="PERRINJAQUET Jean-Philippe"/>
    <s v="v_x000a_v_x000a_v_x000a_v_x000a_v_x000a_v"/>
    <x v="24"/>
  </r>
  <r>
    <s v="2023-0053"/>
    <m/>
    <s v="EPP 2023-0053"/>
    <x v="175"/>
    <s v="EPP 2023-0053 – Ligne enroulée sur une planchette de 24 cm à deux échancrures. En amont du bas de ligne en corde de piano, rompu, se trouve une olive coulissante surmontée par un flotteur allongé dans lequel le fil est coincé par une tige à chas inférieur (« bouchon fixe »). En amont, le fil traverse deux petits flotteurs qui le soutiennent. (Voir 2021-0002.) – Provenance inconnue."/>
    <x v="2"/>
    <s v="Nord"/>
    <s v="B4"/>
    <m/>
    <m/>
    <m/>
    <m/>
    <m/>
    <m/>
    <m/>
    <x v="7"/>
    <m/>
    <s v="Provenance inconnue"/>
    <s v="v_x000a_v_x000a_v_x000a_v_x000a_v_x000a_v"/>
    <x v="24"/>
  </r>
  <r>
    <s v="2023-0054"/>
    <m/>
    <s v="EPP 2023-0054"/>
    <x v="152"/>
    <s v="EPP 2023-0054 – Quatre planchettes échancrées, mesurant presque 18 cm, sur 37 mm, portant chacune des indications sur la longueur et le lest du fil de lève, mi-lève ou mi-fond qu’elles portaient. Elles sont également marquées « 51 a, b, c ou d ». – Provenance inconnue."/>
    <x v="2"/>
    <m/>
    <s v="B4"/>
    <m/>
    <m/>
    <m/>
    <m/>
    <m/>
    <m/>
    <m/>
    <x v="7"/>
    <s v="« 51 a, b, c ou d »"/>
    <s v="Provenance inconnue"/>
    <s v="v_x000a_v_x000a_v_x000a_v_x000a_v_x000a_v"/>
    <x v="24"/>
  </r>
  <r>
    <s v="2023-0055"/>
    <m/>
    <s v="EPP 2023-0055"/>
    <x v="49"/>
    <s v="EPP 2023-0055 – Sachet en plastique contenant une vingtaine de bobines de divers monofils synthétiques, de plusieurs marques, dont l’une en bois. Ces fils étaient probablement destinés à la traîne. –Dons de M. Jean-Philippe Perrinjaquet et du fils de feu René Berton."/>
    <x v="2"/>
    <s v="Nord"/>
    <s v="B4"/>
    <m/>
    <m/>
    <m/>
    <m/>
    <m/>
    <m/>
    <m/>
    <x v="7"/>
    <m/>
    <s v="PERRINJAQUET Jean-Philippe"/>
    <s v="v_x000a_v_x000a_v_x000a_v_x000a_v_x000a_v"/>
    <x v="24"/>
  </r>
  <r>
    <s v="2023-0056"/>
    <m/>
    <s v="EPP 2023-0056"/>
    <x v="256"/>
    <s v="EPP 2023-0056 – Ligne de traîne sur son dérouleur simple et rotatif, à poignée tenue en main à bord d’un bateau. Le cadre mesure 18,5 sur 9,5 cm. – Provenance inconnue."/>
    <x v="2"/>
    <s v="Nord"/>
    <s v="B4"/>
    <m/>
    <m/>
    <m/>
    <m/>
    <m/>
    <m/>
    <m/>
    <x v="7"/>
    <m/>
    <s v="Provenance inconnue"/>
    <s v="v_x000a_v_x000a_v_x000a_v_x000a_v_x000a_v"/>
    <x v="24"/>
  </r>
  <r>
    <s v="2023-0057"/>
    <m/>
    <s v="EPP 2023-0057"/>
    <x v="256"/>
    <s v="EPP 2023-0057 – Ligne de traîne sur son dérouleur simple et rotatif,à poignée tenue en main à bord d’un bateau. Le cadre mesure 18,5 sur 9,5 cm. – Provenance inconnue."/>
    <x v="2"/>
    <s v="Nord"/>
    <s v="B4"/>
    <m/>
    <m/>
    <m/>
    <m/>
    <m/>
    <m/>
    <m/>
    <x v="7"/>
    <m/>
    <s v="Provenance inconnue"/>
    <s v="v_x000a_v_x000a_v_x000a_v_x000a_v_x000a_v"/>
    <x v="24"/>
  </r>
  <r>
    <s v="2023-0058"/>
    <m/>
    <s v="EPP 2023-0058"/>
    <x v="257"/>
    <s v="EPP 2023-0058 – Pince en forme de ciseaux servant notamment à écraser les grains de plomb. Longueur 15 cm. – Provenance inconnue."/>
    <x v="2"/>
    <s v="Nord"/>
    <s v="B4"/>
    <m/>
    <m/>
    <m/>
    <m/>
    <m/>
    <m/>
    <m/>
    <x v="9"/>
    <m/>
    <s v="Provenance inconnue"/>
    <s v="v_x000a_v_x000a_v_x000a_v_x000a_v_x000a_v"/>
    <x v="24"/>
  </r>
  <r>
    <s v="2023-0059"/>
    <m/>
    <s v="EPP 2023-0059"/>
    <x v="257"/>
    <s v="EPP 2023-0059 – Pince en forme de ciseaux servant notamment à écraser les grains de plomb. Longueur 12 cm. – Provenance inconnue."/>
    <x v="2"/>
    <s v="Nord"/>
    <s v="B4"/>
    <m/>
    <m/>
    <m/>
    <m/>
    <m/>
    <m/>
    <m/>
    <x v="10"/>
    <s v="Buldo"/>
    <s v="Provenance inconnue"/>
    <s v="v_x000a_v_x000a_v_x000a_v_x000a_v_x000a_v"/>
    <x v="24"/>
  </r>
  <r>
    <s v="2023-0060"/>
    <m/>
    <s v="EPP 2023-0060"/>
    <x v="258"/>
    <s v="EPP 2023-0060 – Flotteur Buldo soit, au lancer, petite sphère en plastique transparent que l’on remplit à moitié d’eau pour atteindre l’amont de la zone à pêcher, de façon à ce que la mouche sèche flottante, ou autre esche, dérive calmement jusqu’à l’endroit voulu. – Provenance inconnue."/>
    <x v="2"/>
    <s v="Nord"/>
    <s v="B4"/>
    <m/>
    <m/>
    <m/>
    <m/>
    <m/>
    <m/>
    <m/>
    <x v="4"/>
    <m/>
    <s v="Provenance inconnue"/>
    <s v="v_x000a_v_x000a_v_x000a_v_x000a_v_x000a_v"/>
    <x v="24"/>
  </r>
  <r>
    <s v="2023-0061"/>
    <m/>
    <s v="EPP 2023-0061"/>
    <x v="258"/>
    <s v="EPP 2023-0061 – Idem que EPP 2023-0060, avec sphère à peine plus grosse mais ternie. – Provenance inconnue."/>
    <x v="2"/>
    <s v="Nord"/>
    <s v="B4"/>
    <m/>
    <m/>
    <m/>
    <m/>
    <m/>
    <m/>
    <m/>
    <x v="4"/>
    <m/>
    <s v="Provenance inconnue"/>
    <s v="v_x000a_v_x000a_v_x000a_v_x000a_v_x000a_v"/>
    <x v="24"/>
  </r>
  <r>
    <s v="2023-0062"/>
    <m/>
    <s v="EPP 2023-0062"/>
    <x v="258"/>
    <s v="EPP 2023-0062 – Idem que EPP 2023-0060, avec sphère allongée (73 X 19 mm) et lestée de plomb au lieu d’eau. . – Provenance inconnue."/>
    <x v="2"/>
    <s v="Nord"/>
    <s v="B4"/>
    <m/>
    <m/>
    <m/>
    <m/>
    <m/>
    <m/>
    <m/>
    <x v="4"/>
    <m/>
    <s v="Provenance inconnue"/>
    <s v="v_x000a_v_x000a_v_x000a_v_x000a_v_x000a_v"/>
    <x v="24"/>
  </r>
  <r>
    <s v="2023-0063"/>
    <m/>
    <s v="EPP 2023-0063"/>
    <x v="259"/>
    <s v="EPP 2023-0063 – Boîte en bois à logettes pour vers à bois recueillis dans une vieille souche, destinés à la pêche au toc ou au petit bouchon. Dimensions 230 x 72 x 17 mm. – Don de M. Jean-Philippe Perrinjaquet, Auvernier, avril 2019."/>
    <x v="2"/>
    <m/>
    <s v="B4"/>
    <m/>
    <m/>
    <m/>
    <m/>
    <m/>
    <m/>
    <m/>
    <x v="11"/>
    <m/>
    <s v="PERRINJAQUET Jean-Philippe"/>
    <s v="v_x000a_v_x000a_v_x000a_v_x000a_v_x000a_v"/>
    <x v="24"/>
  </r>
  <r>
    <s v="2023-0064"/>
    <m/>
    <s v="EPP 2023-0064"/>
    <x v="125"/>
    <s v="EPP 2023-0064 – Deux gambes enroulées sur deux morceaux de carton (12 x 8,5 cm) marqués « AU PÊCHEUR, A. Allisson, 2000 Neuchâtel, Seyon 1, 038 25 43 56 ». la seconde présente des résidus d’élastique décomposé. Vers 1980 ? – Don probable de M. André Allisson, ancien propriétaire du magasin Au Pêcheur."/>
    <x v="2"/>
    <s v="Nord"/>
    <s v="B4"/>
    <m/>
    <m/>
    <m/>
    <s v="Vers 1980?"/>
    <n v="1980"/>
    <n v="1989"/>
    <m/>
    <x v="7"/>
    <s v="« AU PÊCHEUR, A. Allisson, 2000 Neuchâtel »"/>
    <s v="ALLISSON André"/>
    <s v="v_x000a_v_x000a_v_x000a_v_x000a_v_x000a_v"/>
    <x v="24"/>
  </r>
  <r>
    <s v="2023-0065"/>
    <m/>
    <s v="EPP 2023-0065"/>
    <x v="125"/>
    <s v="EPP 2023-0065 – Gambe enroulée sur un morceau de carton gris de 10,5 sur 7 cm et portant trois hameçons gainés. Son poids en plomb est soutenu par un anneau articulé. – Provenance inconnue."/>
    <x v="2"/>
    <s v="Nord"/>
    <s v="B4"/>
    <m/>
    <m/>
    <m/>
    <m/>
    <m/>
    <m/>
    <m/>
    <x v="7"/>
    <m/>
    <s v="Provenance inconnue"/>
    <s v="v_x000a_v_x000a_v_x000a_v_x000a_v_x000a_v"/>
    <x v="24"/>
  </r>
  <r>
    <s v="2023-0066"/>
    <m/>
    <s v="EPP 2023-0066"/>
    <x v="260"/>
    <s v="EPP 2023-0066 – Trois cuillères vaironnées (pour la truite, la perche…). – Don de M. Jean-Philippe Perrinjaquet, Auvernier, avril 2019."/>
    <x v="2"/>
    <s v="Nord"/>
    <s v="B4"/>
    <m/>
    <m/>
    <m/>
    <m/>
    <m/>
    <m/>
    <m/>
    <x v="11"/>
    <m/>
    <s v="PERRINJAQUET Jean-Philippe"/>
    <s v="v_x000a_v_x000a_v_x000a_v_x000a_v_x000a_v"/>
    <x v="24"/>
  </r>
  <r>
    <s v="2023-0067"/>
    <m/>
    <s v="EPP 2023-0067"/>
    <x v="203"/>
    <s v="EPP 2023-0067 – Mesure-étalon graduée, en aluminium, longue de 40 cm, présentant une butée au point zéro, contre laquelle appuyer le museau du poisson. – Don de M. Jean-Philippe Perrinjaquet, Auvernier, avril 2019."/>
    <x v="2"/>
    <m/>
    <s v="B4"/>
    <m/>
    <m/>
    <m/>
    <m/>
    <m/>
    <m/>
    <m/>
    <x v="9"/>
    <m/>
    <s v="PERRINJAQUET Jean-Philippe"/>
    <s v="v_x000a_v_x000a_v_x000a_v_x000a_v_x000a_v"/>
    <x v="24"/>
  </r>
  <r>
    <s v="2023-0068"/>
    <m/>
    <s v="EPP 2023-0068"/>
    <x v="208"/>
    <s v="EPP 2023-0068 – Cinq moules à plomb pour « traîneau », coniques, percés en leur sommet et fendus latéralement pour recevoir un aileron. –Don de M. Jean-Philippe Perrinjaquet, Auvernier, avril 2019."/>
    <x v="2"/>
    <s v="Nord"/>
    <s v="B4"/>
    <m/>
    <m/>
    <m/>
    <m/>
    <m/>
    <m/>
    <m/>
    <x v="10"/>
    <m/>
    <s v="PERRINJAQUET Jean-Philippe"/>
    <s v="v_x000a_v_x000a_v_x000a_v_x000a_v_x000a_v"/>
    <x v="24"/>
  </r>
  <r>
    <s v="2023-0069"/>
    <m/>
    <s v="EPP 2023-0069"/>
    <x v="208"/>
    <s v="EPP 2023-0069 – Moule conique simple, non perforé ni fendu. – Don de M. Jean-Philippe Perrinjaquet, Auvernier, avril 2019."/>
    <x v="2"/>
    <s v="Nord"/>
    <s v="B4"/>
    <m/>
    <m/>
    <m/>
    <m/>
    <m/>
    <m/>
    <m/>
    <x v="10"/>
    <m/>
    <s v="PERRINJAQUET Jean-Philippe"/>
    <s v="v_x000a_v_x000a_v_x000a_v_x000a_v_x000a_v"/>
    <x v="24"/>
  </r>
  <r>
    <s v="2023-0070"/>
    <m/>
    <s v="EPP 2023-0070"/>
    <x v="261"/>
    <s v="EPP 2023-0070 – Vieille pochette imprimée indiquant « Amorce spéciale Charlot, marque déposée, inimitable » et, dans un dessin figurant un pêcheur à la ligne et ses nombreuses captures, « Amorce Charlot ». – Provenance inconnue."/>
    <x v="2"/>
    <m/>
    <s v="B4"/>
    <m/>
    <m/>
    <m/>
    <m/>
    <m/>
    <m/>
    <m/>
    <x v="11"/>
    <s v="« Amorce spéciale Charlot, marque déposée, inimitable »"/>
    <s v="Provenance inconnue"/>
    <s v="v_x000a_v_x000a_v_x000a_v_x000a_v_x000a_v"/>
    <x v="24"/>
  </r>
  <r>
    <s v="2023-0071"/>
    <m/>
    <s v="EPP 2023-0071"/>
    <x v="262"/>
    <s v="EPP 2023-0071 – Poids de traîneau fait d’une boîte cylindrique de boisson isotonique vitaminée remplie de plomb, assortie d’une ailette rectangulaire fixée par un clou et une vis. Poids total 2,460 kg.– Don de M. Jean-Philippe Perrinjaquet, Auvernier, avril 2019."/>
    <x v="2"/>
    <s v="Nord"/>
    <s v="B4"/>
    <m/>
    <m/>
    <m/>
    <m/>
    <m/>
    <m/>
    <m/>
    <x v="10"/>
    <m/>
    <s v="PERRINJAQUET Jean-Philippe"/>
    <s v="v_x000a_v_x000a_v_x000a_v_x000a_v_x000a_v"/>
    <x v="24"/>
  </r>
  <r>
    <s v="2023-0072"/>
    <m/>
    <s v="EPP 2023-0072"/>
    <x v="191"/>
    <s v="EPP 2023-0072 – Six devons métalliques ou « poissons d’étain » (ou autre métal) dissemblables, appelés « Jucker » au lac de Bienne s’ils présentent des facettes. On les faisait sautiller avec une canne pour la perche ou le brochet. – Provenance non documentée."/>
    <x v="2"/>
    <s v="Nord"/>
    <s v="B4"/>
    <m/>
    <m/>
    <m/>
    <m/>
    <m/>
    <m/>
    <m/>
    <x v="11"/>
    <s v="« poissons d’étain »  « Jucker »"/>
    <s v="Provenance non documentée"/>
    <s v="v_x000a_v_x000a_v_x000a_v_x000a_v_x000a_v"/>
    <x v="24"/>
  </r>
  <r>
    <s v="2023-0074"/>
    <m/>
    <s v="EPP 2023-0074"/>
    <x v="263"/>
    <s v="EPP 2023-0074 – Flotteur en plastique, à tête phosphorescente surmontant un anneau mobile et percé d’un chas à son extrémité inférieure – Provenance non documentée."/>
    <x v="2"/>
    <s v="Nord"/>
    <s v="B4"/>
    <m/>
    <m/>
    <m/>
    <m/>
    <m/>
    <m/>
    <m/>
    <x v="4"/>
    <m/>
    <s v="Provenance non documentée"/>
    <s v="v_x000a_v_x000a_v_x000a_v_x000a_v_x000a_v"/>
    <x v="24"/>
  </r>
  <r>
    <s v="2023-0075"/>
    <m/>
    <s v="EPP 2023-0075"/>
    <x v="264"/>
    <s v="EPP 2023-0075 – Quatre pochettes de « racines » en nylon dont l’une de « crin en nylon » de marque Champion, longue de 5 mètres et de diamètre 16/100 et une autre de marque Synthex ; deux autres sont de marque Atlantic et libellées en anglais. – Provenance non documentée."/>
    <x v="2"/>
    <s v="Nord"/>
    <s v="B4"/>
    <m/>
    <m/>
    <m/>
    <m/>
    <m/>
    <m/>
    <m/>
    <x v="7"/>
    <s v="Champion / Synthex  / Atlantic"/>
    <s v="Provenance non documentée"/>
    <s v="v_x000a_v_x000a_v_x000a_v_x000a_v_x000a_v"/>
    <x v="24"/>
  </r>
  <r>
    <s v="2023-0076"/>
    <m/>
    <s v="EPP 2023-0076"/>
    <x v="265"/>
    <s v="EPP 2023-0076 – Huit pochettes d’hameçons montés sur « racines anglaises ». – Provenance non documentés."/>
    <x v="2"/>
    <s v="Nord"/>
    <s v="B4"/>
    <m/>
    <m/>
    <m/>
    <m/>
    <m/>
    <m/>
    <m/>
    <x v="7"/>
    <m/>
    <s v="Provenance non documentée"/>
    <s v="v_x000a_v_x000a_v_x000a_v_x000a_v_x000a_v"/>
    <x v="24"/>
  </r>
  <r>
    <s v="2023-0077"/>
    <m/>
    <s v="EPP 2023-0077"/>
    <x v="265"/>
    <s v="EPP 2023-0077 – Une pochette d’hameçons montés sur « racines bleues ». – Provenance non documentée."/>
    <x v="2"/>
    <s v="Nord"/>
    <s v="B4"/>
    <m/>
    <m/>
    <m/>
    <m/>
    <m/>
    <m/>
    <m/>
    <x v="7"/>
    <m/>
    <s v="Provenance non documentée"/>
    <s v="v_x000a_v_x000a_v_x000a_v_x000a_v_x000a_v"/>
    <x v="24"/>
  </r>
  <r>
    <s v="2023-0078"/>
    <m/>
    <s v="EPP 2023-0078"/>
    <x v="264"/>
    <s v="EPP 2023-0078 – Une pochette de « nouvelle racine andalouse », émaillée, 6 m (sans hameçon). – Provenance non documentée."/>
    <x v="2"/>
    <s v="Nord"/>
    <s v="B4"/>
    <m/>
    <m/>
    <m/>
    <m/>
    <m/>
    <m/>
    <m/>
    <x v="7"/>
    <s v=" « nouvelle racine andalouse »"/>
    <s v="Provenance non documentée"/>
    <s v="v_x000a_v_x000a_v_x000a_v_x000a_v_x000a_v"/>
    <x v="24"/>
  </r>
  <r>
    <s v="2023-0079"/>
    <m/>
    <s v="EPP 2023-0079"/>
    <x v="264"/>
    <s v="EPP 2023-0079 – Deux pochettes dont l’une contient quatre « racines anglaises » et l’autre trois bas de ligne et une « racine anglaise » (sans hameçons). – Provenance non documentée."/>
    <x v="2"/>
    <s v="Nord"/>
    <s v="B4"/>
    <m/>
    <m/>
    <m/>
    <m/>
    <m/>
    <m/>
    <m/>
    <x v="7"/>
    <s v=" « racines anglaises »"/>
    <s v="Provenance non documentée"/>
    <s v="v_x000a_v_x000a_v_x000a_v_x000a_v_x000a_v"/>
    <x v="24"/>
  </r>
  <r>
    <s v="2023-0080"/>
    <m/>
    <s v="EPP 2023-0080"/>
    <x v="264"/>
    <s v="EPP 2023-0080 – Trois pochettes de « racines de soie » marquées La Tortue. – Provenance non documentée."/>
    <x v="2"/>
    <s v="Nord"/>
    <s v="B4"/>
    <m/>
    <m/>
    <m/>
    <m/>
    <m/>
    <m/>
    <m/>
    <x v="7"/>
    <s v=" « racines de soie » marquées La Tortue"/>
    <s v="Provenance non documentée"/>
    <s v="v_x000a_v_x000a_v_x000a_v_x000a_v_x000a_v"/>
    <x v="24"/>
  </r>
  <r>
    <s v="2023-0081"/>
    <m/>
    <s v="EPP 2023-0081"/>
    <x v="265"/>
    <s v="EPP 2023-0081 – Pochette portant l’inscription manuscrite « Série 821. Hameçons simples », « long 30 cm, n°1, 12 pièces ». A l’intérieur se trouvent sept hameçons portés par des bas de lignes en acier (cordes de piano ?). – Provenance non documentée."/>
    <x v="2"/>
    <s v="Nord"/>
    <s v="B4"/>
    <m/>
    <m/>
    <m/>
    <m/>
    <m/>
    <m/>
    <m/>
    <x v="7"/>
    <s v=" « Série 821. Hameçons simples », « long 30 cm, n°1, 12 pièces »"/>
    <s v="Provenance non documentée"/>
    <s v="v_x000a_v_x000a_v_x000a_v_x000a_v_x000a_v"/>
    <x v="24"/>
  </r>
  <r>
    <s v="2023-0082"/>
    <m/>
    <s v="EPP 2023-0082"/>
    <x v="265"/>
    <s v="EPP 2023-0082 – Deux pochettes contenant des « hameçons montés sur racines bouclées ». – Provenance non documentée."/>
    <x v="2"/>
    <s v="Nord"/>
    <s v="B4"/>
    <m/>
    <m/>
    <m/>
    <m/>
    <m/>
    <m/>
    <m/>
    <x v="7"/>
    <m/>
    <s v="Provenance non documentée"/>
    <s v="v_x000a_v_x000a_v_x000a_v_x000a_v_x000a_v"/>
    <x v="24"/>
  </r>
  <r>
    <s v="2023-0083"/>
    <m/>
    <s v="EPP 2023-0083"/>
    <x v="266"/>
    <s v="EPP 2023-0083 – Racines ou montures d’acier libres ou dans trois pochettes dont une contient « trois avançons en racinettes d’acier ». – Provenance non documentée."/>
    <x v="2"/>
    <s v="Nord"/>
    <s v="B4"/>
    <m/>
    <m/>
    <m/>
    <m/>
    <m/>
    <m/>
    <m/>
    <x v="7"/>
    <m/>
    <s v="Provenance non documentée"/>
    <s v="v_x000a_v_x000a_v_x000a_v_x000a_v_x000a_v"/>
    <x v="24"/>
  </r>
  <r>
    <s v="2023-0084"/>
    <m/>
    <s v="EPP 2023-0084"/>
    <x v="265"/>
    <s v="EPP 2023-0084 – Une pochette contenant dix hameçons montés sur « racines dichroïques » – Provenance non documentée."/>
    <x v="2"/>
    <s v="Nord"/>
    <s v="B4"/>
    <m/>
    <m/>
    <m/>
    <m/>
    <m/>
    <m/>
    <m/>
    <x v="7"/>
    <m/>
    <s v="Provenance non documentée"/>
    <s v="v_x000a_v_x000a_v_x000a_v_x000a_v_x000a_v"/>
    <x v="24"/>
  </r>
  <r>
    <s v="2023-0085"/>
    <m/>
    <s v="EPP 2023-0085"/>
    <x v="175"/>
    <s v="EPP 2023-0085 – Ligne terminale montée avec deux hameçons dont l’un « en potence ». Elle traverse deux flotteurs dont le plus gros en amont du dispositif. Son dérouleur, long de 173 mm, est marqué « Max de Montmollin ». – Provenance non documentée, probablement Jean-Philippe Perrinjaquet, Auvernier."/>
    <x v="2"/>
    <s v="Nord"/>
    <s v="B4"/>
    <m/>
    <m/>
    <m/>
    <m/>
    <m/>
    <m/>
    <m/>
    <x v="7"/>
    <s v="marqué « Max de Montmollin »."/>
    <s v="PERRINJAQUET Jean-Philippe"/>
    <s v="v_x000a_v_x000a_v_x000a_v_x000a_v_x000a_v"/>
    <x v="24"/>
  </r>
  <r>
    <s v="2023-0086"/>
    <m/>
    <s v="EPP 2023-0086"/>
    <x v="267"/>
    <s v="EPP 2023-0086 – Treize flotteurs fuselés à tige pleine non coulissante sauf dans quatre cas. Ils présentent deux « passants » chacun, en forme de boucles métalliques, pour recevoir la ligne. L’un est placé au bas de la tige et l’autre au niveau de la plus grande épaisseur du liège. Ils sont peints en deux couleurs (vert et blanc, vert et rouge, rouge et noir) et surmontés, sauf deux, par une boule enfilée au sommet de la tige. Dans un cas, la tige est en plume de cygne. – Don de M. Laurent Berton, août 2018."/>
    <x v="2"/>
    <s v="Nord"/>
    <s v="B4"/>
    <m/>
    <m/>
    <m/>
    <m/>
    <m/>
    <m/>
    <m/>
    <x v="4"/>
    <m/>
    <s v="BERTON Laurent"/>
    <s v="v_x000a_v_x000a_v_x000a_v_x000a_v_x000a_v"/>
    <x v="24"/>
  </r>
  <r>
    <s v="2023-0087"/>
    <m/>
    <s v="EPP 2023-0087"/>
    <x v="267"/>
    <s v="EPP 2023-0087 – Cinq flotteurs fuselés, en deux parties, traversés par une tige creuse surmontée d’une boule. Ils sont verts, blancs et rouges. – Provenance non documentée."/>
    <x v="2"/>
    <s v="Nord"/>
    <s v="B4"/>
    <m/>
    <m/>
    <m/>
    <m/>
    <m/>
    <m/>
    <m/>
    <x v="4"/>
    <m/>
    <s v="Provenance non documentée"/>
    <s v="v_x000a_v_x000a_v_x000a_v_x000a_v_x000a_v"/>
    <x v="24"/>
  </r>
  <r>
    <s v="2023-0088"/>
    <m/>
    <s v="EPP 2023-0088"/>
    <x v="267"/>
    <s v="EPP 2023-0088 – Deux flotteurs fuselés rouges et blancs dont le trou est renforcé par une paille et fermé par une tige de bois coulissante. – Provenance non documentée."/>
    <x v="2"/>
    <s v="Nord"/>
    <s v="B4"/>
    <m/>
    <m/>
    <m/>
    <m/>
    <m/>
    <m/>
    <m/>
    <x v="4"/>
    <m/>
    <s v="Provenance non documentée"/>
    <s v="v_x000a_v_x000a_v_x000a_v_x000a_v_x000a_v"/>
    <x v="24"/>
  </r>
  <r>
    <s v="2023-0089"/>
    <m/>
    <s v="EPP 2023-0089"/>
    <x v="268"/>
    <s v="EPP 2023-0089 – Neuf bouchons de type « plumes » soit petits flotteurs fuselés avec un chas ou un « passant » au bas de leur tige qui est fine, pleine et coulissante. L’un est monté pour la pêche au coup avec quatre grains de plomb. – Provenance non documentée."/>
    <x v="2"/>
    <s v="Nord"/>
    <s v="B4"/>
    <m/>
    <m/>
    <m/>
    <m/>
    <m/>
    <m/>
    <m/>
    <x v="4"/>
    <m/>
    <s v="Provenance non documentée"/>
    <s v="v_x000a_v_x000a_v_x000a_v_x000a_v_x000a_v"/>
    <x v="24"/>
  </r>
  <r>
    <s v="2023-0090"/>
    <m/>
    <s v="EPP 2023-0090"/>
    <x v="96"/>
    <s v="EPP 2023-0090 – Montage « plume » moderne pour le poisson blanc, avec son flotteur et quatre autres flotteurs fuselés du même type ne présentant qu’un seul « passant » à l’extrémité de leur tige coulissante. Le dévidoir est en plastique transparent. – Provenance non documentée."/>
    <x v="2"/>
    <s v="Nord"/>
    <s v="B4"/>
    <m/>
    <m/>
    <m/>
    <m/>
    <m/>
    <m/>
    <m/>
    <x v="4"/>
    <m/>
    <s v="Provenance non documentée"/>
    <s v="v_x000a_v_x000a_v_x000a_v_x000a_v_x000a_v"/>
    <x v="24"/>
  </r>
  <r>
    <s v="2023-0091"/>
    <m/>
    <s v="EPP 2023-0091"/>
    <x v="267"/>
    <s v="EPP 2023-0091 – Treize flotteurs fuselés traversés chacun par une tige creuse coulissante ou bloquante coiffée d’une boule, sauf deux. – Provenance non documentée."/>
    <x v="2"/>
    <s v="Nord"/>
    <s v="B4"/>
    <m/>
    <m/>
    <m/>
    <m/>
    <m/>
    <m/>
    <m/>
    <x v="4"/>
    <m/>
    <s v="Provenance non documentée"/>
    <s v="v_x000a_v_x000a_v_x000a_v_x000a_v_x000a_v"/>
    <x v="24"/>
  </r>
  <r>
    <s v="2023-0092"/>
    <m/>
    <s v="EPP 2023-0092"/>
    <x v="96"/>
    <s v="EPP 2023-0092 – Deux flotteurs moyens, piriformes, dits « toulousains », traversés par une tige en bois. Le plus gros est fendu latéralement pour pouvoir être posé ou enlevé en cours de pêche. – Provenance non documentée."/>
    <x v="2"/>
    <s v="Nord"/>
    <s v="B4"/>
    <m/>
    <m/>
    <m/>
    <m/>
    <m/>
    <m/>
    <m/>
    <x v="4"/>
    <m/>
    <s v="Provenance non documentée"/>
    <s v="v_x000a_v_x000a_v_x000a_v_x000a_v_x000a_v"/>
    <x v="24"/>
  </r>
  <r>
    <s v="2023-0093"/>
    <m/>
    <s v="EPP 2023-0093"/>
    <x v="269"/>
    <s v="EPP 2023-0093 – Cuillères avec ou sans hameçon mais toutes garnies de petites ailettes en plastique rouge. – Provenance non documentée."/>
    <x v="2"/>
    <s v="Nord"/>
    <s v="B4"/>
    <m/>
    <m/>
    <m/>
    <m/>
    <m/>
    <m/>
    <m/>
    <x v="11"/>
    <m/>
    <s v="Provenance non documentée"/>
    <s v="v_x000a_v_x000a_v_x000a_v_x000a_v_x000a_v"/>
    <x v="24"/>
  </r>
  <r>
    <s v="2023-0094"/>
    <m/>
    <s v="EPP 2023-0094"/>
    <x v="191"/>
    <s v="EPP 2023-0094 – Sept devons métalliques non articulés mais pourvus d’ailerons en hélice leur imprimant un mouvement rotatoire. Ils étaient lancés-ramenés ou plongés-ramenés. Le plus grand consiste en une simple tôle pliée dans le sens de la longueur. – Provenance non documentée."/>
    <x v="2"/>
    <s v="Nord"/>
    <s v="B4"/>
    <m/>
    <m/>
    <m/>
    <m/>
    <m/>
    <m/>
    <m/>
    <x v="11"/>
    <m/>
    <s v="Provenance non documentée"/>
    <s v="v_x000a_v_x000a_v_x000a_v_x000a_v_x000a_v"/>
    <x v="24"/>
  </r>
  <r>
    <s v="2023-0095"/>
    <m/>
    <s v="EPP 2023-0095"/>
    <x v="270"/>
    <s v="EPP 2023-0095 – Olive pisciforme en laiton (vraisemblablement) à ailerons hélicoïdaux pour lui imprimer un mouvement rotatif, coulissant sur le fil. – Provenance non documentée."/>
    <x v="2"/>
    <s v="Nord"/>
    <s v="B4"/>
    <m/>
    <m/>
    <m/>
    <m/>
    <m/>
    <m/>
    <m/>
    <x v="10"/>
    <m/>
    <s v="Provenance non documentée"/>
    <s v="v_x000a_v_x000a_v_x000a_v_x000a_v_x000a_v"/>
    <x v="24"/>
  </r>
  <r>
    <s v="2023-0096"/>
    <m/>
    <s v="EPP 2023-0096"/>
    <x v="271"/>
    <s v="EPP 2023-0096 – Quatre poissons nageurs. Trois sont à bavette, entiers ou articulés, en plastique souple ou dur. Le quatrième, en bois, n’a pas de bavette mais une tête taillée en biseau. Ils s’utilisent jusqu’à une profondeur de 10-11 m. – Provenance non documentée."/>
    <x v="2"/>
    <s v="Nord"/>
    <s v="B4"/>
    <m/>
    <m/>
    <m/>
    <m/>
    <m/>
    <m/>
    <m/>
    <x v="11"/>
    <m/>
    <s v="Provenance non documentée"/>
    <s v="v_x000a_v_x000a_v_x000a_v_x000a_v_x000a_v"/>
    <x v="24"/>
  </r>
  <r>
    <s v="2023-0097"/>
    <m/>
    <s v="EPP 2023-0097"/>
    <x v="270"/>
    <s v="EPP 2023-0097 – Grosse olive coulissante destinée à garnir une monture de fond. – Provenance non documentée."/>
    <x v="2"/>
    <s v="Nord"/>
    <s v="B4"/>
    <m/>
    <m/>
    <m/>
    <m/>
    <m/>
    <m/>
    <m/>
    <x v="10"/>
    <m/>
    <s v="Provenance non documentée"/>
    <s v="v_x000a_v_x000a_v_x000a_v_x000a_v_x000a_v"/>
    <x v="24"/>
  </r>
  <r>
    <s v="2023-0098"/>
    <m/>
    <s v="EPP 2023-0098"/>
    <x v="99"/>
    <s v="EPP 2023-0098 – Dix-sept plombs de gambe, classiques, avec attache insérée lors du coulage. – Provenance non documentée."/>
    <x v="2"/>
    <s v="Nord"/>
    <s v="B4"/>
    <m/>
    <m/>
    <m/>
    <m/>
    <m/>
    <m/>
    <m/>
    <x v="10"/>
    <m/>
    <s v="Provenance non documentée"/>
    <s v="v_x000a_v_x000a_v_x000a_v_x000a_v_x000a_v"/>
    <x v="24"/>
  </r>
  <r>
    <s v="2023-0099"/>
    <m/>
    <s v="EPP 2023-0099"/>
    <x v="99"/>
    <s v="EPP 2023-0099 – Cinq plombs de gambe percés en leur sommet. – Provenance non documentée."/>
    <x v="2"/>
    <s v="Nord"/>
    <s v="B4"/>
    <m/>
    <m/>
    <m/>
    <m/>
    <m/>
    <m/>
    <m/>
    <x v="10"/>
    <m/>
    <s v="Provenance non documentée"/>
    <s v="v_x000a_v_x000a_v_x000a_v_x000a_v_x000a_v"/>
    <x v="24"/>
  </r>
  <r>
    <s v="2023-0100"/>
    <m/>
    <s v="EPP 2023-0100"/>
    <x v="99"/>
    <s v="EPP 2023-0100 – Deux plombs de fond de forme turbinée, aplatis latéralement, percés en leur sommet. – Provenance non documentée."/>
    <x v="2"/>
    <s v="Nord"/>
    <s v="B4"/>
    <m/>
    <m/>
    <m/>
    <m/>
    <m/>
    <m/>
    <m/>
    <x v="10"/>
    <m/>
    <s v="Provenance non documentée"/>
    <s v="v_x000a_v_x000a_v_x000a_v_x000a_v_x000a_v"/>
    <x v="24"/>
  </r>
  <r>
    <s v="2023-0101"/>
    <m/>
    <s v="EPP 2023-0101"/>
    <x v="262"/>
    <s v="EPP 2023-0101 – Quatre poids de gambe coulés en plomb dans une douille de cartouche de fusil et trois autres de même forme. – Provenance non documentée."/>
    <x v="2"/>
    <s v="Nord"/>
    <s v="B4"/>
    <m/>
    <m/>
    <m/>
    <m/>
    <m/>
    <m/>
    <m/>
    <x v="10"/>
    <m/>
    <s v="Provenance non documentée"/>
    <s v="v_x000a_v_x000a_v_x000a_v_x000a_v_x000a_v"/>
    <x v="24"/>
  </r>
  <r>
    <s v="2023-0102"/>
    <m/>
    <s v="EPP 2023-0102"/>
    <x v="262"/>
    <s v="EPP 2023-0102 – Quatre petits poids fuselés, lisses, non percés comme des olives mais intégrables grâce à des ressorts fixées à leurs extrémités. – Provenance non documentée."/>
    <x v="2"/>
    <s v="Nord"/>
    <s v="B4"/>
    <m/>
    <m/>
    <m/>
    <m/>
    <m/>
    <m/>
    <m/>
    <x v="10"/>
    <m/>
    <s v="Provenance non documentée"/>
    <s v="v_x000a_v_x000a_v_x000a_v_x000a_v_x000a_v"/>
    <x v="24"/>
  </r>
  <r>
    <s v="2023-0103"/>
    <m/>
    <s v="EPP 2023-0103"/>
    <x v="262"/>
    <s v="EPP 2023-0103 – Une vingtaine de petits poids fuselés, non percés longitudinalement mais intégrables grâce à des ressorts fixées à leurs extrémités. Ils sont pourvus d’un dispositif antiglisse sous la forme d’une cannelure spiralée destinée à recevoir et freiner le fil. Plusieurs sont peints en vert. – Provenance non documentée."/>
    <x v="2"/>
    <s v="Nord"/>
    <s v="B4"/>
    <m/>
    <m/>
    <m/>
    <m/>
    <m/>
    <m/>
    <m/>
    <x v="10"/>
    <m/>
    <s v="Provenance non documentée"/>
    <s v="v_x000a_v_x000a_v_x000a_v_x000a_v_x000a_v"/>
    <x v="24"/>
  </r>
  <r>
    <s v="2023-0104"/>
    <m/>
    <s v="EPP 2023-0104"/>
    <x v="270"/>
    <s v="EPP 2023-0104 – Quatre olives oblongues, fixes soit non percées, et dont les extrémités sont pourvues chacune d’un œillet avec, en plus, un émérillon par olive. Elles sont utilisées pour le lancer, le fond ou la traîne. – Provenance non documentée."/>
    <x v="2"/>
    <s v="Nord"/>
    <s v="B4"/>
    <m/>
    <m/>
    <m/>
    <m/>
    <m/>
    <m/>
    <m/>
    <x v="10"/>
    <m/>
    <s v="Provenance non documentée"/>
    <s v="v_x000a_v_x000a_v_x000a_v_x000a_v_x000a_v"/>
    <x v="24"/>
  </r>
  <r>
    <s v="2023-0105"/>
    <m/>
    <s v="EPP 2023-0105"/>
    <x v="270"/>
    <s v="EPP 2023-0105 – Sept olives percées dont trois fuselées et deux sphériques. – Provenance non documentée."/>
    <x v="2"/>
    <s v="Nord"/>
    <s v="B4"/>
    <m/>
    <m/>
    <m/>
    <m/>
    <m/>
    <m/>
    <m/>
    <x v="10"/>
    <m/>
    <s v="Provenance non documentée"/>
    <s v="v_x000a_v_x000a_v_x000a_v_x000a_v_x000a_v"/>
    <x v="24"/>
  </r>
  <r>
    <s v="2023-0106"/>
    <m/>
    <s v="EPP 2023-0106"/>
    <x v="99"/>
    <s v="EPP 2023-0106 – Une trentaine de plombs percés longitudinalement et fendus latéralement garnis d’élastiques à deux têtes saillantes permettant de les assujettir au fil de pêche. – Provenance non documentée."/>
    <x v="2"/>
    <s v="Nord"/>
    <s v="B4"/>
    <m/>
    <m/>
    <m/>
    <m/>
    <m/>
    <m/>
    <m/>
    <x v="10"/>
    <m/>
    <s v="Provenance non documentée"/>
    <s v="v_x000a_v_x000a_v_x000a_v_x000a_v_x000a_v"/>
    <x v="24"/>
  </r>
  <r>
    <s v="2023-0107"/>
    <m/>
    <s v="EPP 2023-0107"/>
    <x v="99"/>
    <s v="EPP 2023-0107 – Six fils de plomb torsadés en forme de longs ressorts pour alourdir le fil de traîne en cours de pêche. – Provenance non documentée."/>
    <x v="2"/>
    <s v="Nord"/>
    <s v="B4"/>
    <m/>
    <m/>
    <m/>
    <m/>
    <m/>
    <m/>
    <m/>
    <x v="10"/>
    <m/>
    <s v="Provenance non documentée"/>
    <s v="v_x000a_v_x000a_v_x000a_v_x000a_v_x000a_v"/>
    <x v="24"/>
  </r>
  <r>
    <s v="2023-0108"/>
    <m/>
    <s v="EPP 2023-0108"/>
    <x v="99"/>
    <s v="EPP 2023-0108 – Grenaille de plomb, fendue, de différents grammages, répartie dans huit boîtes et deux sachets. – Provenance non documentée."/>
    <x v="2"/>
    <s v="Nord"/>
    <s v="B4"/>
    <m/>
    <m/>
    <m/>
    <m/>
    <m/>
    <m/>
    <m/>
    <x v="10"/>
    <m/>
    <s v="Provenance non documentée"/>
    <s v="v_x000a_v_x000a_v_x000a_v_x000a_v_x000a_v"/>
    <x v="24"/>
  </r>
  <r>
    <s v="2024-0001"/>
    <m/>
    <s v="EPP 2024-0001"/>
    <x v="172"/>
    <s v="EPP 2024-0001 – « Monture oscillante La Rudipontaine, pour brochets ». Elle se compose d’un gros clou de 45 mm, à introduire dans la bouche de l’esche, et de trois hameçons triples pour le ventre, le dos et la queue du poissonnet. La Rudipontaine est une manufacture d’articles de pêche basée à Pont-de-Roide, d’où son nom. – Provenance non documentée."/>
    <x v="6"/>
    <n v="508"/>
    <s v="B4"/>
    <m/>
    <m/>
    <s v="Pont-de-Roide"/>
    <m/>
    <m/>
    <m/>
    <m/>
    <x v="7"/>
    <s v="« Monture oscillante La Rudipontaine, pour brochets »"/>
    <s v="Provenance non documentée"/>
    <s v="v_x000a_v_x000a_v_x000a_v_x000a_v_x000a_v"/>
    <x v="25"/>
  </r>
  <r>
    <s v="2024-0002"/>
    <m/>
    <s v="EPP 2024-0002"/>
    <x v="172"/>
    <s v="EPP 2024-0002 – Monture à vairon. L’axe est enfilé dans l’anus du poisson, ressorti par la bouche et introduit dans le cylindre, après quoi l’hameçon assujetti au cylindre est piqué sous la bouche. – Provenance non documentée."/>
    <x v="2"/>
    <s v="Nord"/>
    <s v="B4"/>
    <m/>
    <m/>
    <m/>
    <m/>
    <m/>
    <m/>
    <m/>
    <x v="7"/>
    <m/>
    <s v="Provenance non documentée"/>
    <s v="v_x000a_v_x000a_v_x000a_v_x000a_v_x000a_v"/>
    <x v="25"/>
  </r>
  <r>
    <s v="2024-0003"/>
    <m/>
    <s v="EPP 2024-0003"/>
    <x v="272"/>
    <s v="EPP 2024-0003 – Gros émérillons doubles à barillets. – Don probable de M. Jean-Philippe Perrinjaquet, Auvernier."/>
    <x v="2"/>
    <s v="Nord"/>
    <s v="B4"/>
    <m/>
    <m/>
    <m/>
    <m/>
    <m/>
    <m/>
    <m/>
    <x v="7"/>
    <m/>
    <s v="PERRINJAQUET Jean-Philippe"/>
    <s v="v_x000a_v_x000a_v_x000a_v_x000a_v_x000a_v"/>
    <x v="25"/>
  </r>
  <r>
    <s v="2024-0004"/>
    <m/>
    <s v="EPP 2024-0004"/>
    <x v="272"/>
    <s v="EPP 2024-0004 – Petits émérillons doubles à barillets. – Don probable de M. Jean-Philippe Perrinjaquet, Auvernier."/>
    <x v="2"/>
    <s v="Nord"/>
    <s v="B4"/>
    <m/>
    <m/>
    <m/>
    <m/>
    <m/>
    <m/>
    <m/>
    <x v="7"/>
    <m/>
    <s v="PERRINJAQUET Jean-Philippe"/>
    <s v="v_x000a_v_x000a_v_x000a_v_x000a_v_x000a_v"/>
    <x v="25"/>
  </r>
  <r>
    <s v="2024-0005"/>
    <m/>
    <s v="EPP 2024-0005"/>
    <x v="273"/>
    <s v="EPP 2024-0005 – Emérillons triples à barillets pour un montage en potence (deux émérillons pour la ligne principale et un troisième pour une ligne avec leurre). – Don probable de M. Jean-Philippe Perrinjaquet, Auvernier."/>
    <x v="2"/>
    <s v="Nord"/>
    <s v="B4"/>
    <m/>
    <m/>
    <m/>
    <m/>
    <m/>
    <m/>
    <m/>
    <x v="7"/>
    <m/>
    <s v="PERRINJAQUET Jean-Philippe"/>
    <s v="v_x000a_v_x000a_v_x000a_v_x000a_v_x000a_v"/>
    <x v="25"/>
  </r>
  <r>
    <s v="2024-0006"/>
    <m/>
    <s v="EPP 2024-0006"/>
    <x v="274"/>
    <s v="EPP 2024-0006 – Emérillons de type ancien, ouverts (vers 1950) ; souvent gros (52 mm). – Don probable de M. Jean-Philippe Perrinjaquet, Auvernier."/>
    <x v="2"/>
    <s v="Nord"/>
    <s v="B4"/>
    <m/>
    <m/>
    <m/>
    <m/>
    <m/>
    <m/>
    <m/>
    <x v="7"/>
    <m/>
    <s v="PERRINJAQUET Jean-Philippe"/>
    <s v="v_x000a_v_x000a_v_x000a_v_x000a_v_x000a_v"/>
    <x v="25"/>
  </r>
  <r>
    <s v="2024-0007"/>
    <m/>
    <s v="EPP 2024-0007"/>
    <x v="275"/>
    <s v="EPP 2024-0007 – Petits émérillons asymétriques. – Don probable de M. Jean-Philippe Perrinjaquet, Auvernier."/>
    <x v="2"/>
    <s v="Nord"/>
    <s v="B4"/>
    <m/>
    <m/>
    <m/>
    <m/>
    <m/>
    <m/>
    <m/>
    <x v="7"/>
    <m/>
    <s v="PERRINJAQUET Jean-Philippe"/>
    <s v="v_x000a_v_x000a_v_x000a_v_x000a_v_x000a_v"/>
    <x v="25"/>
  </r>
  <r>
    <s v="2024-0008"/>
    <m/>
    <s v="EPP 2024-0008"/>
    <x v="276"/>
    <s v="EPP 2024-0008 – Quatre émérillons cylindriques. – Don probable de M. Jean-Philippe Perrinjaquet, Auvernier."/>
    <x v="2"/>
    <s v="Nord"/>
    <s v="B4"/>
    <m/>
    <m/>
    <m/>
    <m/>
    <m/>
    <m/>
    <m/>
    <x v="7"/>
    <m/>
    <s v="PERRINJAQUET Jean-Philippe"/>
    <s v="v_x000a_v_x000a_v_x000a_v_x000a_v_x000a_v"/>
    <x v="25"/>
  </r>
  <r>
    <s v="2024-0009"/>
    <m/>
    <s v="EPP 2024-0009"/>
    <x v="277"/>
    <s v="EPP 2024-0009 – Agrafes de différentes formes et grandeurs. – Don probable de M. Jean-Philippe Perrinjaquet, Auvernier."/>
    <x v="2"/>
    <s v="Nord"/>
    <s v="B4"/>
    <m/>
    <m/>
    <m/>
    <m/>
    <m/>
    <m/>
    <m/>
    <x v="7"/>
    <m/>
    <s v="PERRINJAQUET Jean-Philippe"/>
    <s v="v_x000a_v_x000a_v_x000a_v_x000a_v_x000a_v"/>
    <x v="25"/>
  </r>
  <r>
    <s v="2024-0010"/>
    <m/>
    <s v="EPP 2024-0010"/>
    <x v="278"/>
    <s v="EPP 2024-0010 – Paires émérillons-agrafes de grande taille. – Don probable de M. Jean-Philippe Perrinjaquet, Auvernier."/>
    <x v="2"/>
    <s v="Nord"/>
    <s v="B4"/>
    <m/>
    <m/>
    <m/>
    <m/>
    <m/>
    <m/>
    <m/>
    <x v="7"/>
    <m/>
    <s v="PERRINJAQUET Jean-Philippe"/>
    <s v="v_x000a_v_x000a_v_x000a_v_x000a_v_x000a_v"/>
    <x v="25"/>
  </r>
  <r>
    <s v="2024-0011"/>
    <m/>
    <s v="EPP 2024-0011"/>
    <x v="279"/>
    <s v="EPP 2024-0011 – Emérillons assujettis à des agrafes de taille moyenne. – Don probable de M. Jean-Philippe Perrinjaquet, Auvernier."/>
    <x v="2"/>
    <s v="Nord"/>
    <s v="B4"/>
    <m/>
    <m/>
    <m/>
    <m/>
    <m/>
    <m/>
    <m/>
    <x v="7"/>
    <m/>
    <s v="PERRINJAQUET Jean-Philippe"/>
    <s v="v_x000a_v_x000a_v_x000a_v_x000a_v_x000a_v"/>
    <x v="25"/>
  </r>
  <r>
    <s v="2024-0012"/>
    <m/>
    <s v="EPP 2024-0012"/>
    <x v="280"/>
    <s v="EPP 2024-0012 – Trois « agrafes rapides » dont l’une porte un plomb turbiné destiné, à la traîne, à lester un leurre. Elles sont assorties de petits émérillons de type 2024-0007. – Don probable de M. Jean-Philippe Perrinjaquet, Auvernier"/>
    <x v="2"/>
    <s v="Nord"/>
    <s v="B4"/>
    <m/>
    <m/>
    <m/>
    <m/>
    <m/>
    <m/>
    <m/>
    <x v="7"/>
    <m/>
    <s v="PERRINJAQUET Jean-Philippe"/>
    <s v="v_x000a_v_x000a_v_x000a_v_x000a_v_x000a_v"/>
    <x v="25"/>
  </r>
  <r>
    <s v="2024-0013"/>
    <m/>
    <s v="EPP 2024-0013"/>
    <x v="281"/>
    <s v="EPP 2024-0013 – « Anneaux brisés », soit œillets, à peu près tous de même diamètre. – Don probable de M. Jean-Philippe Perrinjaquet, Auvernier."/>
    <x v="2"/>
    <s v="Nord"/>
    <s v="B4"/>
    <m/>
    <m/>
    <m/>
    <m/>
    <m/>
    <m/>
    <m/>
    <x v="7"/>
    <m/>
    <s v="PERRINJAQUET Jean-Philippe"/>
    <s v="v_x000a_v_x000a_v_x000a_v_x000a_v_x000a_v"/>
    <x v="25"/>
  </r>
  <r>
    <s v="2024-0014"/>
    <m/>
    <s v="EPP 2024-0014"/>
    <x v="111"/>
    <s v="EPP 2024-0014 – Cinq épingles assorties d’émérillons placés perpendiculairement. – Don probable de M. Jean-Philippe Perrinjaquet, Auvernier."/>
    <x v="2"/>
    <s v="Nord"/>
    <s v="B4"/>
    <m/>
    <m/>
    <m/>
    <m/>
    <m/>
    <m/>
    <m/>
    <x v="7"/>
    <m/>
    <s v="PERRINJAQUET Jean-Philippe"/>
    <s v="v_x000a_v_x000a_v_x000a_v_x000a_v_x000a_v"/>
    <x v="25"/>
  </r>
  <r>
    <s v="2024-0015"/>
    <m/>
    <s v="EPP 2024-0015"/>
    <x v="140"/>
    <s v="EPP 2024-0015 – Seize cuillères (ondulantes) en tôle argentée avec hameçons triples, destinées à la traîne. – Provenance non documentée."/>
    <x v="2"/>
    <s v="Nord"/>
    <s v="B4"/>
    <m/>
    <m/>
    <m/>
    <m/>
    <m/>
    <m/>
    <m/>
    <x v="11"/>
    <m/>
    <s v="Provenance non documentée"/>
    <s v="v_x000a_v_x000a_v_x000a_v_x000a_v_x000a_v"/>
    <x v="25"/>
  </r>
  <r>
    <s v="2024-0016"/>
    <m/>
    <s v="EPP 2024-0016"/>
    <x v="140"/>
    <s v="EPP 2024-0016 – Deux cuillères en cuivre et onze en nacre garnies d’hameçons triples (toutes ondulantes). La nacre est indéformable (truite, omble…). – Provenance non documentée."/>
    <x v="2"/>
    <s v="Nord"/>
    <s v="B4"/>
    <m/>
    <m/>
    <m/>
    <m/>
    <m/>
    <m/>
    <m/>
    <x v="11"/>
    <m/>
    <s v="Provenance non documentée"/>
    <s v="v_x000a_v_x000a_v_x000a_v_x000a_v_x000a_v"/>
    <x v="25"/>
  </r>
  <r>
    <s v="2024-0017"/>
    <m/>
    <s v="EPP 2024-0017"/>
    <x v="140"/>
    <s v="EPP 2024-0017 – Trois cuillères argentées dont la face convexe est à moitié cuivrée longitudinalement (pour l’omble) et six cuillères plus épaisses. Toutes sont assorties d’hameçons triples. – Provenance non documentée."/>
    <x v="2"/>
    <s v="Nord"/>
    <s v="B4"/>
    <m/>
    <m/>
    <m/>
    <m/>
    <m/>
    <m/>
    <m/>
    <x v="11"/>
    <m/>
    <s v="Provenance non documentée"/>
    <s v="v_x000a_v_x000a_v_x000a_v_x000a_v_x000a_v"/>
    <x v="25"/>
  </r>
  <r>
    <s v="2024-0018"/>
    <m/>
    <s v="EPP 2024-0018"/>
    <x v="269"/>
    <s v="EPP 2024-0018 – Une petite cinquantaine de cuillères diverses dépourvues d’hameçons, ondulantes et non montées. – Provenance non documentée."/>
    <x v="2"/>
    <s v="Nord"/>
    <s v="B4"/>
    <m/>
    <m/>
    <m/>
    <m/>
    <m/>
    <m/>
    <m/>
    <x v="11"/>
    <m/>
    <s v="Provenance non documentée"/>
    <s v="v_x000a_v_x000a_v_x000a_v_x000a_v_x000a_v"/>
    <x v="25"/>
  </r>
  <r>
    <s v="2024-0019"/>
    <m/>
    <s v="EPP 2024-0019"/>
    <x v="171"/>
    <s v="EPP 2024-0019 – Dix hameçons triples dont six sont garnis de pompons de laine rouge et de cuillères tournantes et quatre de pompons de laine orange. Ces derniers sont portés par des cuillères tournantes. – Don probable de M. Jean-Philippe Perrinjaquet, Auvernier."/>
    <x v="2"/>
    <s v="Nord"/>
    <s v="B4"/>
    <m/>
    <m/>
    <m/>
    <m/>
    <m/>
    <m/>
    <m/>
    <x v="7"/>
    <m/>
    <s v="PERRINJAQUET Jean-Philippe"/>
    <s v="v_x000a_v_x000a_v_x000a_v_x000a_v_x000a_v"/>
    <x v="25"/>
  </r>
  <r>
    <s v="2024-0020"/>
    <m/>
    <s v="EPP 2024-0020"/>
    <x v="172"/>
    <s v="EPP 2024-0020 – Treize montures d’hameçons triples, garnies de cuillères tournantes. L’une est toujours fixée à son carton de vente du magasin Uniprix. – Provenance non documentée."/>
    <x v="2"/>
    <s v="Nord"/>
    <s v="B4"/>
    <m/>
    <m/>
    <m/>
    <m/>
    <m/>
    <m/>
    <m/>
    <x v="7"/>
    <m/>
    <s v="Provenance non documentée"/>
    <s v="v_x000a_v_x000a_v_x000a_v_x000a_v_x000a_v"/>
    <x v="25"/>
  </r>
  <r>
    <s v="2024-0021"/>
    <m/>
    <s v="EPP 2024-0021"/>
    <x v="172"/>
    <s v="EPP 2024-0021 – Monture à deux hameçons triples et un simple pour esche vive (petit platon, petit vengeron…) dont la tête est placée du côté de l’hélice. – Provenance non documentée."/>
    <x v="6"/>
    <n v="508"/>
    <s v="B4"/>
    <m/>
    <m/>
    <m/>
    <m/>
    <m/>
    <m/>
    <m/>
    <x v="7"/>
    <m/>
    <s v="Provenance non documentée"/>
    <s v="v_x000a_v_x000a_v_x000a_v_x000a_v_x000a_v"/>
    <x v="25"/>
  </r>
  <r>
    <s v="2024-0022"/>
    <m/>
    <s v="EPP 2024-0022"/>
    <x v="172"/>
    <s v="EPP 2024-0022 – Monture avec une cuillère tournante, un plomb fixe, une ailette et un hameçon triple. – Provenance non documentée."/>
    <x v="2"/>
    <s v="Nord"/>
    <s v="B4"/>
    <m/>
    <m/>
    <m/>
    <m/>
    <m/>
    <m/>
    <m/>
    <x v="7"/>
    <m/>
    <s v="Provenance non documentée"/>
    <s v="v_x000a_v_x000a_v_x000a_v_x000a_v_x000a_v"/>
    <x v="25"/>
  </r>
  <r>
    <s v="2024-0023"/>
    <m/>
    <s v="EPP 2024-0023"/>
    <x v="172"/>
    <s v="EPP 2024-0023 – Monture à gros hameçon quadruple et cuillère ondulante en nacre, pour la traîne ou le lancer. Elle est enroulée sur un dévidoir en forme de planchette échancrée. Cette dernière porte, au crayon, l’indication de son prix, soit 10 centimes. – Provenance non documentée."/>
    <x v="2"/>
    <s v="Nord"/>
    <s v="B4"/>
    <m/>
    <m/>
    <m/>
    <m/>
    <m/>
    <m/>
    <m/>
    <x v="7"/>
    <m/>
    <s v="Provenance non documentée"/>
    <s v="v_x000a_v_x000a_v_x000a_v_x000a_v_x000a_v"/>
    <x v="25"/>
  </r>
  <r>
    <s v="2024-0024"/>
    <m/>
    <s v="EPP 2024-0024"/>
    <x v="13"/>
    <s v="EPP 2024-0024 – Aiguillette en bois. – Provenance non documentée."/>
    <x v="2"/>
    <m/>
    <s v="B4"/>
    <m/>
    <m/>
    <m/>
    <m/>
    <m/>
    <m/>
    <m/>
    <x v="6"/>
    <m/>
    <s v="Provenance non documentée"/>
    <s v="v_x000a_v_x000a_v_x000a_v_x000a_v_x000a_v"/>
    <x v="25"/>
  </r>
  <r>
    <s v="2024-0025"/>
    <m/>
    <s v="EPP 2024-0025"/>
    <x v="282"/>
    <s v="EPP 2024-0025 – Deux grelots à pince destinés à garnir l’extrémité de la canne pour signaler une prise quand on pêche au poser. – Provenance inconnue."/>
    <x v="2"/>
    <s v="Nord"/>
    <s v="B4"/>
    <m/>
    <m/>
    <m/>
    <m/>
    <m/>
    <m/>
    <m/>
    <x v="7"/>
    <m/>
    <s v="Provenance inconnue"/>
    <s v="v_x000a_v_x000a_v_x000a_v_x000a_v_x000a_v"/>
    <x v="25"/>
  </r>
  <r>
    <s v="2024-0026"/>
    <m/>
    <s v="EPP 2024-0026"/>
    <x v="283"/>
    <s v="EPP 2024-0026 – Fourreau lisse pour mettre un montage avec hameçon, sans risque d’accrochage. Il est simplement agrafé à la base et en mauvais état car craquelé pour cause de dessèchement. Il contient un devon en plastique coloré. – Provenance inconnue."/>
    <x v="2"/>
    <s v="Nord"/>
    <s v="B4"/>
    <m/>
    <m/>
    <m/>
    <m/>
    <m/>
    <m/>
    <s v="Mauvais"/>
    <x v="7"/>
    <m/>
    <s v="Provenance inconnue"/>
    <s v="v_x000a_v_x000a_v_x000a_v_x000a_v_x000a_v"/>
    <x v="25"/>
  </r>
  <r>
    <s v="2024-0027"/>
    <m/>
    <s v="EPP 2024-0027"/>
    <x v="284"/>
    <s v="EPP 2024-0027 – Ruban métrique et simultanément balance à ressort pour mesurer et peser le poisson. Instrument pourvu d’une anse pour passer le doigt. Longueur 62 mm. – Provenance non documentée."/>
    <x v="2"/>
    <s v="Nord"/>
    <s v="B4"/>
    <m/>
    <m/>
    <m/>
    <m/>
    <m/>
    <m/>
    <m/>
    <x v="9"/>
    <m/>
    <s v="Provenance non documentée"/>
    <s v="v_x000a_v_x000a_v_x000a_v_x000a_v_x000a_v"/>
    <x v="25"/>
  </r>
  <r>
    <s v="2024-0028"/>
    <m/>
    <s v="EPP 2024-0028"/>
    <x v="285"/>
    <s v="EPP 2024-0028 – Dérouleur circulaire, en plastique, pour la traîne. Il est fixé sur un axe à bord du bateau. – Don de M. Jean-Philippe Perrinjaquet, Auvernier, en avril 2019."/>
    <x v="2"/>
    <s v="Toit"/>
    <s v="B4"/>
    <m/>
    <m/>
    <m/>
    <m/>
    <m/>
    <m/>
    <m/>
    <x v="7"/>
    <m/>
    <s v="PERRINJAQUET Jean-Philippe"/>
    <s v="v_x000a_v_x000a_v_x000a_v_x000a_v_x000a_v"/>
    <x v="25"/>
  </r>
  <r>
    <s v="2024-0029"/>
    <m/>
    <s v="EPP 2024-0029"/>
    <x v="263"/>
    <s v="EPP 2024-0029 – Dix flotteurs en plastique portant une bague pour bloquer le fil. Plusieurs sont percés d’un trou/chas à leur extrémité. – Provenance non documentée."/>
    <x v="2"/>
    <s v="Nord"/>
    <s v="B4"/>
    <m/>
    <m/>
    <m/>
    <m/>
    <m/>
    <m/>
    <m/>
    <x v="4"/>
    <m/>
    <s v="Provenance non documentée"/>
    <s v="v_x000a_v_x000a_v_x000a_v_x000a_v_x000a_v"/>
    <x v="25"/>
  </r>
  <r>
    <s v="2024-0030"/>
    <m/>
    <s v="EPP 2024-0030"/>
    <x v="268"/>
    <s v="EPP 2024-0030 – Trois bouchons fendus à placer sur le fil en cours de pêche. – Provenance non documentée."/>
    <x v="2"/>
    <s v="Nord"/>
    <s v="B4"/>
    <m/>
    <m/>
    <m/>
    <m/>
    <m/>
    <m/>
    <m/>
    <x v="4"/>
    <m/>
    <s v="Provenance non documentée"/>
    <s v="v_x000a_v_x000a_v_x000a_v_x000a_v_x000a_v"/>
    <x v="25"/>
  </r>
  <r>
    <s v="2024-0031"/>
    <m/>
    <s v="EPP 2024-0031"/>
    <x v="268"/>
    <s v="EPP 2024-0031 – Bouchons ordinaires récents, bloquants, avec tige pleine. – Provenance non documentée."/>
    <x v="2"/>
    <s v="Nord"/>
    <s v="B4"/>
    <m/>
    <m/>
    <m/>
    <m/>
    <m/>
    <m/>
    <m/>
    <x v="4"/>
    <m/>
    <s v="Provenance non documentée"/>
    <s v="v_x000a_v_x000a_v_x000a_v_x000a_v_x000a_v"/>
    <x v="25"/>
  </r>
  <r>
    <s v="2024-0032"/>
    <m/>
    <s v="EPP 2024-0032"/>
    <x v="268"/>
    <s v="EPP 2024-0032 – Trois bouchons de même style à tiges creuses dont l’un est uniquement coulissant et les deux autres coulissants et bloquants. – Provenance non documentée."/>
    <x v="2"/>
    <s v="Nord"/>
    <s v="B4"/>
    <m/>
    <m/>
    <m/>
    <m/>
    <m/>
    <m/>
    <m/>
    <x v="4"/>
    <m/>
    <s v="Provenance non documentée"/>
    <s v="v_x000a_v_x000a_v_x000a_v_x000a_v_x000a_v"/>
    <x v="25"/>
  </r>
  <r>
    <s v="2024-0033"/>
    <m/>
    <s v="EPP 2024-0033"/>
    <x v="286"/>
    <s v="EPP 2024-0033 – Rachis de plume de cygne (probablement) servant de flotteur. Il porte deux bagues destinées à bloquer le fil. – Provenance non documentée."/>
    <x v="2"/>
    <s v="Nord"/>
    <s v="B4"/>
    <m/>
    <m/>
    <m/>
    <m/>
    <m/>
    <m/>
    <m/>
    <x v="4"/>
    <m/>
    <s v="Provenance non documentée"/>
    <s v="v_x000a_v_x000a_v_x000a_v_x000a_v_x000a_v"/>
    <x v="25"/>
  </r>
  <r>
    <s v="2024-0034"/>
    <m/>
    <s v="EPP 2024-0034"/>
    <x v="188"/>
    <s v="EPP 2024-0034 – Une dizaine de mouches sèches ailées soit phryganes (sedges en anglais) – Détermination par M. Patrick Barberon. – Provenance non documentée."/>
    <x v="2"/>
    <s v="Nord"/>
    <s v="B4"/>
    <m/>
    <m/>
    <m/>
    <m/>
    <m/>
    <m/>
    <m/>
    <x v="11"/>
    <m/>
    <s v="Provenance non documentée"/>
    <s v="v_x000a_v_x000a_v_x000a_v_x000a_v_x000a_v"/>
    <x v="25"/>
  </r>
  <r>
    <s v="2024-0035"/>
    <m/>
    <s v="EPP 2024-0035"/>
    <x v="188"/>
    <s v="EPP 2024-0035 – Une petite quinzaine de mouches émergeantes. – Détermination par M. Patrick Barberon. – Don de M. Jean-Philippe Perrinjaquet, Auvernier, avril 2019."/>
    <x v="2"/>
    <s v="Nord"/>
    <s v="B4"/>
    <m/>
    <m/>
    <m/>
    <m/>
    <m/>
    <m/>
    <m/>
    <x v="11"/>
    <m/>
    <s v="PERRINJAQUET Jean-Philippe"/>
    <s v="v_x000a_v_x000a_v_x000a_v_x000a_v_x000a_v"/>
    <x v="25"/>
  </r>
  <r>
    <s v="2024-0036"/>
    <m/>
    <s v="EPP 2024-0036"/>
    <x v="188"/>
    <s v="EPP 2024-0036 – Deux imitations de fourmis volantes (une noire et une rouge) et une mouche en croupion de canard. – Détermination par M. Patrick Barberon. – Provenance non documentée."/>
    <x v="2"/>
    <s v="Nord"/>
    <s v="B4"/>
    <m/>
    <m/>
    <m/>
    <m/>
    <m/>
    <m/>
    <m/>
    <x v="11"/>
    <m/>
    <s v="Provenance non documentée"/>
    <s v="v_x000a_v_x000a_v_x000a_v_x000a_v_x000a_v"/>
    <x v="25"/>
  </r>
  <r>
    <s v="2024-0037"/>
    <m/>
    <s v="EPP 2024-0037"/>
    <x v="188"/>
    <s v="EPP 2024-0037 – Neuf mouches sèches dont huit « moustiques du Jura » rayés à ailes en cul de canard et un « moustique du Jura » uni jaune et ailes en cul de canard (se tiennent à l’horizontale grâce à leurs cerques.) – Détermination par M. Patrick Barberon. – Provenance non documentée."/>
    <x v="2"/>
    <s v="Nord"/>
    <s v="B4"/>
    <m/>
    <m/>
    <m/>
    <m/>
    <m/>
    <m/>
    <m/>
    <x v="11"/>
    <m/>
    <s v="Provenance non documentée"/>
    <s v="v_x000a_v_x000a_v_x000a_v_x000a_v_x000a_v"/>
    <x v="25"/>
  </r>
  <r>
    <s v="2024-0038"/>
    <m/>
    <s v="EPP 2024-0038"/>
    <x v="188"/>
    <s v="EPP 2024-0038 – Trois mouches sèches sans queue (cerques), en cul de canard, imitant un moustique à abdomen plongeant. – Détermination par M. Patrick Barberon. – Provenance non documentée."/>
    <x v="2"/>
    <s v="Nord"/>
    <s v="B4"/>
    <m/>
    <m/>
    <m/>
    <m/>
    <m/>
    <m/>
    <m/>
    <x v="11"/>
    <m/>
    <s v="Inconnu"/>
    <s v="v_x000a_v_x000a_v_x000a_v_x000a_v_x000a_v"/>
    <x v="25"/>
  </r>
  <r>
    <s v="2024-0039"/>
    <m/>
    <s v="EPP 2024-0039"/>
    <x v="188"/>
    <s v="EPP 2024-0039 – Mouches sèches en poitrail de canard appelées « peutes » en patois franc-comtois, soit « poètes » (vilaines). – Détermination par M. Patrick Barberon. – Provenance non documentée."/>
    <x v="2"/>
    <s v="Nord"/>
    <s v="B4"/>
    <m/>
    <m/>
    <m/>
    <m/>
    <m/>
    <m/>
    <m/>
    <x v="11"/>
    <m/>
    <s v="Provenance non documentée"/>
    <s v="v_x000a_v_x000a_v_x000a_v_x000a_v_x000a_v"/>
    <x v="25"/>
  </r>
  <r>
    <s v="2024-0040"/>
    <m/>
    <s v="EPP 2024-0040"/>
    <x v="188"/>
    <s v="EPP 2024-0040 – Mouche sèche dite « hackle » soit collerette. – Détermination par M. Patrick Barberon. – Provenance non documentée."/>
    <x v="2"/>
    <s v="Nord"/>
    <s v="B4"/>
    <m/>
    <m/>
    <m/>
    <m/>
    <m/>
    <m/>
    <m/>
    <x v="11"/>
    <m/>
    <s v="Provenance non documentée"/>
    <s v="v_x000a_v_x000a_v_x000a_v_x000a_v_x000a_v"/>
    <x v="25"/>
  </r>
  <r>
    <s v="2024-0041"/>
    <m/>
    <s v="EPP 2024-0041"/>
    <x v="188"/>
    <s v="EPP 2024-0041 – Deux mouches sèches ailées à cerques. – Détermination par M. Patrick Barberon. – Provenance non documentée."/>
    <x v="2"/>
    <s v="Nord"/>
    <s v="B4"/>
    <m/>
    <m/>
    <m/>
    <m/>
    <m/>
    <m/>
    <m/>
    <x v="11"/>
    <m/>
    <s v="Provenance non documentée"/>
    <s v="v_x000a_v_x000a_v_x000a_v_x000a_v_x000a_v"/>
    <x v="25"/>
  </r>
  <r>
    <s v="2024-0042"/>
    <m/>
    <s v="EPP 2024-0042"/>
    <x v="188"/>
    <s v="EPP 2024-0042 – Mouche sèche dite brune de mars. – Détermination par M. Patrick Barberon. – Provenance non documentée."/>
    <x v="2"/>
    <s v="Nord"/>
    <s v="B4"/>
    <m/>
    <m/>
    <m/>
    <m/>
    <m/>
    <m/>
    <m/>
    <x v="11"/>
    <m/>
    <s v="Provenance non documentée"/>
    <s v="v_x000a_v_x000a_v_x000a_v_x000a_v_x000a_v"/>
    <x v="25"/>
  </r>
  <r>
    <s v="2024-0043"/>
    <m/>
    <s v="EPP 2024-0043"/>
    <x v="287"/>
    <s v="EPP 2024-0043 – Une nymphe (brunâtre) sans bille et une nymphe (rouge) avec bille. – Détermination par M. Patrick Barberon. – Provenance non documentée."/>
    <x v="2"/>
    <s v="Nord"/>
    <s v="B4"/>
    <m/>
    <m/>
    <m/>
    <m/>
    <m/>
    <m/>
    <m/>
    <x v="11"/>
    <m/>
    <s v="Provenance non documentée"/>
    <s v="v_x000a_v_x000a_v_x000a_v_x000a_v_x000a_v"/>
    <x v="25"/>
  </r>
  <r>
    <s v="2024-0044"/>
    <m/>
    <s v="EPP 2024-0044"/>
    <x v="287"/>
    <s v="EPP 2024-0044 – Deux nymphes paraissant ailées (barbes dorsales), ce qui est paradoxal ! – Provenance non documentée."/>
    <x v="2"/>
    <s v="Nord"/>
    <s v="B4"/>
    <m/>
    <m/>
    <m/>
    <m/>
    <m/>
    <m/>
    <m/>
    <x v="11"/>
    <m/>
    <s v="Provenance non documentée"/>
    <s v="v_x000a_v_x000a_v_x000a_v_x000a_v_x000a_v"/>
    <x v="25"/>
  </r>
  <r>
    <s v="2024-0045"/>
    <m/>
    <s v="EPP 2024-0045"/>
    <x v="188"/>
    <s v="EPP 2024-0045 – Trois mouches sèches sans queue… – Provenance non documentée"/>
    <x v="2"/>
    <s v="Nord"/>
    <s v="B4"/>
    <m/>
    <m/>
    <m/>
    <m/>
    <m/>
    <m/>
    <m/>
    <x v="11"/>
    <m/>
    <s v="Provenance non documentée"/>
    <s v="v_x000a_v_x000a_v_x000a_v_x000a_v_x000a_v"/>
    <x v="25"/>
  </r>
  <r>
    <s v="2024-0047"/>
    <m/>
    <s v="EPP 2024-0047"/>
    <x v="288"/>
    <s v="EPP 2024-0047 – Tambour nommé « rouleau » facilitant le levage des filets garnis de poissons, notamment naguère de vengerons lors des pêches d’élimination. Il est composé pour l’essentiel d’un vieil estagnon cylindrique récupéré. Il est dépourvu de manivelle et d’engrenages, contrairement à une « machine à relever les filets » ordinaire. Il était revêtu d’une feuille de caoutchouc ondulé. Il date au minimum du début des années 1960. Cet objet provient d’Yvonand. – Don de M. Arnold Ottonin, Bretigny-sur-Morrens."/>
    <x v="1"/>
    <s v="Ouest"/>
    <s v="B3"/>
    <m/>
    <m/>
    <s v="Yvonand"/>
    <s v="au minimum du début des années 1960"/>
    <n v="1960"/>
    <n v="1965"/>
    <m/>
    <x v="8"/>
    <m/>
    <s v="OTTONIN Arnold"/>
    <s v="v_x000a_v_x000a_v_x000a_v_x000a_v_x000a_v"/>
    <x v="25"/>
  </r>
  <r>
    <s v="2024-0048"/>
    <m/>
    <s v="MB 2024-0048"/>
    <x v="289"/>
    <s v="MB 2024-0048 – Ancien mât retrouvé sur le site de l’Ecomusée. Il mesure 3,38 m de longueur, avec un crochet à 75 cm du bas, ainsi qu’un dévidoir à environ 110 cm, autour duquel est partiellement enroulée une corde. Cette dernière passe sur une poulie à gorge logée dans une ouverture pratiquée à 40 cm du haut et redescend de l’autre côté, soutenant un anneau à crochet, coulissant."/>
    <x v="6"/>
    <s v="Toit"/>
    <s v="B5"/>
    <m/>
    <m/>
    <s v="Ecomusée"/>
    <m/>
    <m/>
    <m/>
    <m/>
    <x v="8"/>
    <m/>
    <m/>
    <s v="v_x000a_v_x000a_v_x000a_v_x000a_v_x000a_v"/>
    <x v="25"/>
  </r>
  <r>
    <s v="2024-0049"/>
    <m/>
    <s v="EPP 2024-0049"/>
    <x v="191"/>
    <s v="EPP 2024-0049 – Devon métallique en forme de poissonnet terminé par un hameçon double. Longueur totale 57 mm. – Don effectué en 2019 par M. James Grolimund, Cormoret, en provenance de Madame Etienne de Montmollin, Auvernier."/>
    <x v="2"/>
    <s v="Nord"/>
    <s v="B4"/>
    <m/>
    <m/>
    <m/>
    <m/>
    <m/>
    <m/>
    <m/>
    <x v="11"/>
    <m/>
    <s v="de MONTMOLLIN Etienne"/>
    <s v="v_x000a_v_x000a_v_x000a_v_x000a_v_x000a_v"/>
    <x v="25"/>
  </r>
  <r>
    <s v="2024-0050"/>
    <m/>
    <s v="EPP 2024-0050"/>
    <x v="290"/>
    <s v="EPP 2024-0050 – Hélice fixée à son axe à introduire dans le corps de l’esche qui devait ainsi tourner sur elle-même. Longueur totale 125 mm. – Don effectué en 2019 par M. James Grolimund, Cormoret, en provenance de Madame Etienne de Montmollin, Auvernier."/>
    <x v="2"/>
    <s v="Nord"/>
    <s v="B4"/>
    <m/>
    <m/>
    <m/>
    <m/>
    <m/>
    <m/>
    <m/>
    <x v="7"/>
    <m/>
    <s v="de MONTMOLLIN Etienne"/>
    <s v="v_x000a_v_x000a_v_x000a_v_x000a_v_x000a_v"/>
    <x v="25"/>
  </r>
  <r>
    <s v="2024-0051"/>
    <m/>
    <s v="EPP 2024-0051"/>
    <x v="291"/>
    <s v="EPP 2024-0051 – Petite pelote de fil avec une aiguille qu’on y a plantée. – Don effectué en 2019 par M. James Grolimund, Cormoret, en provenance de Madame Etienne de Montmollin, Auvernier."/>
    <x v="2"/>
    <m/>
    <s v="B4"/>
    <m/>
    <m/>
    <m/>
    <m/>
    <m/>
    <m/>
    <m/>
    <x v="7"/>
    <m/>
    <s v="de MONTMOLLIN Etienne"/>
    <s v="v_x000a_v_x000a_v_x000a_v_x000a_v_x000a_v"/>
    <x v="25"/>
  </r>
  <r>
    <s v="2024-0052"/>
    <m/>
    <s v="EPP 2024-0052"/>
    <x v="171"/>
    <s v="EPP 2024-0052 – Six gros hameçons simples, de couleur noire, longs de 5 cm. – Don effectué en 2019 par M. James Grolimund, Cormoret, en provenance de Madame Etienne de Montmollin, Auvernier."/>
    <x v="2"/>
    <s v="Nord"/>
    <s v="B4"/>
    <m/>
    <m/>
    <m/>
    <m/>
    <m/>
    <m/>
    <m/>
    <x v="7"/>
    <m/>
    <s v="de MONTMOLLIN Etienne"/>
    <s v="v_x000a_v_x000a_v_x000a_v_x000a_v_x000a_v"/>
    <x v="25"/>
  </r>
  <r>
    <s v="2024-0053"/>
    <m/>
    <s v="EPP 2024-0053"/>
    <x v="292"/>
    <s v="EPP 2024-0053 – Petite boîte carrée (4 cm de côté) en plastique transparent remplie d’hameçons simples. – Provenance inconnue."/>
    <x v="2"/>
    <s v="Nord"/>
    <s v="B4"/>
    <m/>
    <m/>
    <m/>
    <m/>
    <m/>
    <m/>
    <m/>
    <x v="7"/>
    <m/>
    <s v="Provenance inconnue"/>
    <s v="v_x000a_v_x000a_v_x000a_v_x000a_v_x000a_v"/>
    <x v="25"/>
  </r>
  <r>
    <s v="2024-0054"/>
    <m/>
    <s v="EPP 2024-0054"/>
    <x v="293"/>
    <s v="EPP 2024-0054 – Feuille de seize timbres et enveloppe du jour d’émission (2 mai 2024) figurant l’apron du Doubs et la Balchen (palée) du lac de Thoune. – Achat."/>
    <x v="6"/>
    <n v="508"/>
    <s v="B5"/>
    <m/>
    <m/>
    <s v="Lac de Thoune"/>
    <n v="2024"/>
    <n v="2024"/>
    <n v="2024"/>
    <m/>
    <x v="1"/>
    <m/>
    <m/>
    <s v="v_x000a_v_x000a_v_x000a_v_x000a_v_x000a_v"/>
    <x v="25"/>
  </r>
  <r>
    <s v="2024-0055"/>
    <m/>
    <s v="EPP 2024-0055"/>
    <x v="1"/>
    <s v="EPP 2024-0055 – Photo de la vitrine du magasin Au Pêcheur à Neuchâtel, avant sa fermeture. Tirage papier de la numérisation qui figurait sur le site Internet de son dernier propriétaire, M. Demange."/>
    <x v="6"/>
    <n v="508"/>
    <s v="B5"/>
    <m/>
    <m/>
    <s v="Magasin Au Pêcheur à Neuchâtel"/>
    <m/>
    <m/>
    <m/>
    <m/>
    <x v="1"/>
    <m/>
    <s v="DEMANGE Denis"/>
    <s v="v_x000a_v_x000a_v_x000a_v_x000a_v_x000a_v"/>
    <x v="25"/>
  </r>
  <r>
    <s v="2024-0056"/>
    <m/>
    <s v="EPP 2024-0056"/>
    <x v="126"/>
    <s v="EPP 2024-0056 – Aiguille à locher un gros vers pour passer un fil dans la longueur de l’animal vivant. S’utilise surtout en mer. Longueur 13,7 cm. Etui en plastique bleu. – Provenance inconnue."/>
    <x v="6"/>
    <n v="508"/>
    <s v="B4"/>
    <m/>
    <m/>
    <m/>
    <m/>
    <m/>
    <m/>
    <m/>
    <x v="11"/>
    <m/>
    <s v="Provenance inconnue"/>
    <s v="v_x000a_v_x000a_v_x000a_v_x000a_v_x000a_v"/>
    <x v="25"/>
  </r>
  <r>
    <s v="2024-0057"/>
    <m/>
    <s v="EPP 2024-0057"/>
    <x v="171"/>
    <s v="EPP 2024-0057 – Gros hameçon triple long de 52 mm. – Provenance inconnue."/>
    <x v="2"/>
    <s v="Nord"/>
    <s v="B4"/>
    <m/>
    <m/>
    <m/>
    <m/>
    <m/>
    <m/>
    <m/>
    <x v="7"/>
    <m/>
    <s v="Provenance inconnue"/>
    <s v="v_x000a_v_x000a_v_x000a_v_x000a_v_x000a_v"/>
    <x v="25"/>
  </r>
  <r>
    <s v="2024-0058"/>
    <m/>
    <s v="EPP 2024-0058"/>
    <x v="294"/>
    <s v="EPP 2024-0058 – Bassin de vigne en ciment originellement destiné à la préparation de la bouillie bordelaise mais utilisé ici pour vitrioler les filets de coton. – Objet trouvé sur le site de l’Ecomusée."/>
    <x v="0"/>
    <s v="Extérieur"/>
    <s v="B1"/>
    <s v="Extérieur"/>
    <m/>
    <s v="Ecomusée"/>
    <m/>
    <m/>
    <m/>
    <m/>
    <x v="9"/>
    <m/>
    <m/>
    <s v="v_x000a_v_x000a_v_x000a_v_x000a_v_x000a_v"/>
    <x v="25"/>
  </r>
  <r>
    <s v="2024-0059"/>
    <m/>
    <s v="EPP 2024-0059"/>
    <x v="294"/>
    <s v="EPP 2024-0059 – Bassin de vigne en ciment originellement destiné à la préparation de la bouillie bordelaise mais utilisé ici pour vitrioler les filets de coton. – Objet trouvé sur le site de l’Ecomusée."/>
    <x v="8"/>
    <s v="Extérieur"/>
    <s v="B2"/>
    <s v="Extérieur"/>
    <m/>
    <s v="Ecomusée"/>
    <m/>
    <m/>
    <m/>
    <m/>
    <x v="9"/>
    <m/>
    <m/>
    <s v="v_x000a_v_x000a_v_x000a_v_x000a_v_x000a_v"/>
    <x v="25"/>
  </r>
  <r>
    <s v="2024-0060"/>
    <m/>
    <s v="EPP 2024-0060"/>
    <x v="295"/>
    <s v="EPP 2024-0060 – Coupure de presse provenant de la Feuille d’Avis de Neuchâtel, relative à la noyade du 29 mars 1945. – Ancienne acquisition. Provenance non documentée."/>
    <x v="3"/>
    <m/>
    <m/>
    <m/>
    <m/>
    <m/>
    <m/>
    <m/>
    <m/>
    <m/>
    <x v="1"/>
    <m/>
    <s v="Provenance non documentée"/>
    <s v="v_x000a_v_x000a_v_x000a_v_x000a_v_x000a_v"/>
    <x v="25"/>
  </r>
  <r>
    <s v="2024-0061"/>
    <m/>
    <s v="EPP 2024-0061"/>
    <x v="296"/>
    <s v="EPP 2024-0061 – Rouleau contenant, en plusieurs parties, un agrandissement de la lithographie de Teddy Aeby relative à la montée des nases dans la Sarine à Fribourg, datant de 1973."/>
    <x v="2"/>
    <s v="Ouest"/>
    <m/>
    <m/>
    <m/>
    <s v="la Sarine à Fribourg"/>
    <n v="1973"/>
    <n v="1973"/>
    <n v="1973"/>
    <m/>
    <x v="1"/>
    <s v="Teddy Aeby"/>
    <m/>
    <s v="v_x000a_v_x000a_v_x000a_v_x000a_v_x000a_v"/>
    <x v="25"/>
  </r>
  <r>
    <s v="2024-0062"/>
    <m/>
    <s v="EPP 2024-0062"/>
    <x v="227"/>
    <s v="EPP 2024-0062 – Moteur hors-bord ayant appartenu à Roger Arm, de Cheyres, mort en 1985. Il devrait dater de 1955-60 – Don de Mme May Vaucher-Arm, Lyss"/>
    <x v="3"/>
    <m/>
    <m/>
    <m/>
    <m/>
    <s v="Cheyres"/>
    <s v="1955-60"/>
    <n v="1955"/>
    <n v="1960"/>
    <m/>
    <x v="8"/>
    <m/>
    <s v="VAUCHER-ARM May"/>
    <s v="v_x000a_v_x000a_v_x000a_v_x000a_v_x000a_v"/>
    <x v="25"/>
  </r>
  <r>
    <s v="2024-0063"/>
    <m/>
    <s v="EPP 2024-0063"/>
    <x v="297"/>
    <s v="EPP 2024-0063 – Petit « harpon » ou grappin ayant sans doute servi à récupérer une étole. Il est composé d’une tige métallique repliée pour former l’œillet, la hampe et deux becs. Les deux autres becs sont soudés à la hampe. Longueur 25 cm. – Ancienne acquisition. Provenance inconnue."/>
    <x v="2"/>
    <s v="Extérieur"/>
    <m/>
    <m/>
    <m/>
    <m/>
    <m/>
    <m/>
    <m/>
    <m/>
    <x v="3"/>
    <m/>
    <s v="Provenance inconnue"/>
    <s v="v_x000a_v_x000a_v_x000a_v_x000a_v_x000a_v"/>
    <x v="25"/>
  </r>
  <r>
    <s v="2024-0064"/>
    <m/>
    <s v="EPP 2024-0064"/>
    <x v="297"/>
    <s v="EPP 2024-0064 – Petit « harpon » (grappin) à trois becs marqué « AG » d’un côté et, moins nettement, « DIW » de l’autre. L’œillet est probablement formé par le pliage du métal formant deux des becs. Il est fortement lesté au moyen d’un poids en obus, assujetti par une soudure. Il servait à l’ancrage des étoles de fond. – Ancienne acquisition. Provenance inconnue."/>
    <x v="2"/>
    <s v="Extérieur"/>
    <m/>
    <m/>
    <m/>
    <m/>
    <m/>
    <m/>
    <m/>
    <m/>
    <x v="3"/>
    <s v="marqué « AG » d’un côté et, moins nettement, « DIW » de l’autre"/>
    <s v="Provenance inconnue"/>
    <s v="v_x000a_v_x000a_v_x000a_v_x000a_v_x000a_v"/>
    <x v="25"/>
  </r>
  <r>
    <s v="2024-0065"/>
    <m/>
    <s v="EPP 2024-0065"/>
    <x v="297"/>
    <s v="EPP 2024-0065 – Petit « harpon » soit grappin, en fer forgé, ayant sans doute servi à la récupération des étoles de fond. Il compte quatre becs résultant de la découpe en long de la hampe. Sa base est percée d’un trou par où est passé un anneau. Longueur 23,2 sans l’anneau et 27,8 avec l’anneau. – Ancienne acquisition. Provenance non documentée."/>
    <x v="2"/>
    <s v="Extérieur"/>
    <m/>
    <m/>
    <m/>
    <m/>
    <m/>
    <m/>
    <m/>
    <m/>
    <x v="3"/>
    <m/>
    <s v="Provenance non documentée"/>
    <s v="v_x000a_v_x000a_v_x000a_v_x000a_v_x000a_v"/>
    <x v="25"/>
  </r>
  <r>
    <s v="2024-0066"/>
    <m/>
    <s v="EPP 2024-0066"/>
    <x v="298"/>
    <s v="EPP 2024-0066 – Seau à vif en plastique vert foncé, de forme elliptique (25,2 x 17,5 sur 14,3 cm de hauteur). Il est composé d’un bidon simple recevant un panier ajouré à couvercle. – Ancienne acquisition. Don probable de feu André Allisson, vendeur d’articles de pêche ayant résidé à Saint-Aubin"/>
    <x v="5"/>
    <s v="Est"/>
    <m/>
    <m/>
    <m/>
    <m/>
    <m/>
    <m/>
    <m/>
    <m/>
    <x v="5"/>
    <m/>
    <s v="ALLISSON André"/>
    <s v="v_x000a_v_x000a_v_x000a_v_x000a_v_x000a_v"/>
    <x v="25"/>
  </r>
  <r>
    <s v="2024-0067"/>
    <m/>
    <s v="EPP 2024-0067"/>
    <x v="299"/>
    <s v="EPP 2024-0067 – Enrouleur/dévidoir à quatre ailes pour la traîne. Poignée et croix en bois, axe et barres de liaison en métal. Longueur poignée-axe presque 40 cm, largeur 26 cm. Il est marqué « mi-fond », « truite » et « 60, 80, 100 ». 60, 80 et 100 sont des profondeurs de pêche. Sur le fil principal se trouvaient des anneaux (pater noster) permettant de mettre des lignes à différentes profondeurs. – Provenance non documentée."/>
    <x v="2"/>
    <s v="Ouest"/>
    <m/>
    <m/>
    <m/>
    <m/>
    <m/>
    <m/>
    <m/>
    <m/>
    <x v="7"/>
    <s v=" marqué « mi-fond », « truite » et « 60, 80, 100 »"/>
    <s v="Provenance non documentée"/>
    <s v="v_x000a_v_x000a_v_x000a_v_x000a_v_x000a_v"/>
    <x v="25"/>
  </r>
  <r>
    <s v="2024-0068"/>
    <m/>
    <s v="EPP 2024-0068"/>
    <x v="300"/>
    <s v="EPP 2024-0068 – Bourriche-vivier métallique, circulaire, compactable, sans collerette-entonnoir. Diamètre maximal 35 cm. Deux poignées. Cul en tôle perforée de 10 cm de diamètre, assorti d’une petite poignée. – Don possible de M. Jean-Philippe Perrinjaquet, Auvernier, 2019."/>
    <x v="2"/>
    <s v="Ouest"/>
    <m/>
    <m/>
    <m/>
    <m/>
    <m/>
    <m/>
    <m/>
    <m/>
    <x v="5"/>
    <m/>
    <s v="PERRINJAQUET Jean-Philippe"/>
    <s v="v_x000a_v_x000a_v_x000a_v_x000a_v_x000a_v"/>
    <x v="25"/>
  </r>
  <r>
    <s v="2024-0069"/>
    <m/>
    <s v="EPP 2024-0069 "/>
    <x v="300"/>
    <s v="EPP 2024-0069 – Bourriche-vivier métallique, circulaire, compactable, sans collerette-entonnoir. Diamètre maximal 30 bons cm. A son unique poignée est attachée une cordelette blanche tressée, en nylon. – Don possible de M. Jean-Philippe Perrinjaquet, Auvernier, 2019."/>
    <x v="2"/>
    <s v="Ouest"/>
    <m/>
    <m/>
    <m/>
    <m/>
    <m/>
    <m/>
    <m/>
    <m/>
    <x v="5"/>
    <m/>
    <s v="PERRINJAQUET Jean-Philippe"/>
    <s v="v_x000a_v_x000a_v_x000a_v_x000a_v_x000a_v"/>
    <x v="25"/>
  </r>
  <r>
    <s v="2024-0070"/>
    <m/>
    <s v="EPP 2024-0070"/>
    <x v="300"/>
    <s v="EPP 2024-0070 – Petite bourriche-vivier métallique, circulaire, compactable, avec une collerette-entonnoir à laquelle sont assujetties deux poignées. Couvercle et cul du récipient en tôle perforée, ce dernier portant une petite poignée. Diamètre maximal 25 cm. Elle pourrait dater d’avant 1960… – Don possible de M. Jean-Philippe Perrinjaquet, Auvernier, 2019."/>
    <x v="2"/>
    <s v="Ouest"/>
    <m/>
    <m/>
    <m/>
    <m/>
    <m/>
    <m/>
    <m/>
    <m/>
    <x v="5"/>
    <m/>
    <s v="PERRINJAQUET Jean-Philippe"/>
    <s v="v_x000a_v_x000a_v_x000a_v_x000a_v_x000a_v"/>
    <x v="25"/>
  </r>
  <r>
    <s v="2024-0071"/>
    <m/>
    <s v="EPP 2024-0071"/>
    <x v="300"/>
    <s v="EPP 2024-0071 – Bourriche-vivier métallique, elliptique, compactable, sans collerette-entonnoir. Longueur 40 bons cm, largeur 25 cm. Unique poignée à laquelle est attachée une cordelette verte tressée, en nylon. Fond elliptique en tôle perforée. – Don de M. Jean-Philippe Perrinjaquet, Auvernier, 2019."/>
    <x v="2"/>
    <s v="Ouest"/>
    <m/>
    <m/>
    <m/>
    <m/>
    <m/>
    <m/>
    <m/>
    <m/>
    <x v="5"/>
    <m/>
    <s v="PERRINJAQUET Jean-Philippe"/>
    <s v="v_x000a_v_x000a_v_x000a_v_x000a_v_x000a_v"/>
    <x v="25"/>
  </r>
  <r>
    <s v="2024-0072"/>
    <m/>
    <s v="EPP 2024-0072"/>
    <x v="301"/>
    <s v="EPP 2024-0072 – Boîte en plastique avec couvercle contenant du vitriol ou sulfate de cuivre. – Trouvaille effectuée sur le site de l’Ecomusée."/>
    <x v="2"/>
    <s v="Ouest"/>
    <m/>
    <m/>
    <m/>
    <s v="Ecomusée"/>
    <m/>
    <m/>
    <m/>
    <m/>
    <x v="9"/>
    <m/>
    <m/>
    <s v="v_x000a_v_x000a_v_x000a_v_x000a_v_x000a_v"/>
    <x v="25"/>
  </r>
  <r>
    <s v="2024-0073"/>
    <m/>
    <s v="EPP 2024-0073"/>
    <x v="231"/>
    <s v="EPP 2024-0073 – Grand polet, sans doute de lève, présentant, au lieu d’un drapeau, une petite plateforme circulaire vraisemblablement destinée à recevoir un falot-tempête ou autre lumière. Il est composé d’une plaque de liège carrée de 23 cm de côté traversée par une hampe d’environ 88 cm lestée par un manchon de plomb sur 27 cm. Peint en blanc, il est marqué « René Rousselot ». – Don de M. René Berton."/>
    <x v="2"/>
    <s v="Extérieur"/>
    <m/>
    <m/>
    <m/>
    <m/>
    <m/>
    <m/>
    <m/>
    <m/>
    <x v="4"/>
    <s v="« René Rousselot »"/>
    <s v="BERTON René"/>
    <s v="v_x000a_v_x000a_v_x000a_v_x000a_v_x000a_v"/>
    <x v="25"/>
  </r>
  <r>
    <s v="2024-0074"/>
    <m/>
    <s v="EPP 2024-0074"/>
    <x v="231"/>
    <s v="EPP 2024-0074 – Deux polets de fond composés de plaques de liège de respectivement de 17 x17 et 20 x 25 cm de côté, traversés par des hampes d’environ 55 cm, au sommet desquelles sont insérées des plaques de tôle de 16 cm de largeur sur 10 cm de hauteur. Ils sont marqués à la peinture rouge « Alphonse Henry ». – Trouvailles faites sur le site de l’Ecomusée."/>
    <x v="2"/>
    <s v="Extérieur"/>
    <m/>
    <m/>
    <m/>
    <s v="Ecomusée"/>
    <m/>
    <m/>
    <m/>
    <m/>
    <x v="4"/>
    <m/>
    <m/>
    <s v="v_x000a_v_x000a_v_x000a_v_x000a_v_x000a_v"/>
    <x v="25"/>
  </r>
  <r>
    <s v="2024-0075"/>
    <m/>
    <s v="EPP 2024-0075"/>
    <x v="231"/>
    <s v="EPP 2024-0075 – Polet de fond semblable aux deux précédents (2024-0074) mais sa hampe est plus courte (42 cm) et il porte une planchette de 20,5 sur 8,5 cm en guise de fanion. – Egalement trouvé sur le site de l’Ecomusée."/>
    <x v="2"/>
    <s v="Extérieur"/>
    <m/>
    <m/>
    <m/>
    <s v="Ecomusée"/>
    <m/>
    <m/>
    <m/>
    <m/>
    <x v="4"/>
    <m/>
    <m/>
    <s v="v_x000a_v_x000a_v_x000a_v_x000a_v_x000a_v"/>
    <x v="25"/>
  </r>
  <r>
    <s v="2024-0076"/>
    <m/>
    <s v="EPP 2024-0076"/>
    <x v="302"/>
    <s v="EPP 2024-0076 – Petite griffe en métal avec manche en bois pour retenir le poisson durant la découpe des filets (perche…), ayant appartenu à Roger Arm, de Cheyres, mort en 1985. Elle mesure 15,2 cm dont 8,7 pour le manche. – Don de Mme May Vaucher-Arm, Lyss."/>
    <x v="3"/>
    <m/>
    <m/>
    <m/>
    <m/>
    <m/>
    <m/>
    <m/>
    <m/>
    <m/>
    <x v="9"/>
    <m/>
    <s v="VAUCHER-ARM May"/>
    <s v="v_x000a_v_x000a_v_x000a_v_x000a_v_x000a_v"/>
    <x v="25"/>
  </r>
  <r>
    <s v="2024-0077"/>
    <m/>
    <s v="EPP 2024-0077"/>
    <x v="302"/>
    <s v="EPP 2024-0077 – Petite griffe positionnée obliquement, emmanchée en bois, pour retenir le poisson durant la découpe des filets (perche…). Elle appartenait à Roger Arm, de Cheyres, mort en 1985. Elle mesure 14,8 cm dont 9,4 pour le manche. – Don de Mme May Vaucher-Arm, Lyss."/>
    <x v="3"/>
    <m/>
    <m/>
    <m/>
    <m/>
    <m/>
    <m/>
    <m/>
    <m/>
    <m/>
    <x v="9"/>
    <m/>
    <s v="VAUCHER-ARM May"/>
    <s v="v_x000a_v_x000a_v_x000a_v_x000a_v_x000a_v"/>
    <x v="25"/>
  </r>
  <r>
    <s v="2024-0078"/>
    <m/>
    <s v="EPP 2024-0078"/>
    <x v="33"/>
    <s v="EPP 2024-0078 – Poinçon à courte pointe pour fixer au bois les mailles à raccommoder ayant appartenu à Roger Arm, de Cheyres, mort en 1985. Il mesure 9,6 cm dont 8,1 cm pour le manche. – Don de Mme May Vaucher-Arm, Lyss."/>
    <x v="3"/>
    <m/>
    <m/>
    <m/>
    <m/>
    <m/>
    <m/>
    <m/>
    <m/>
    <m/>
    <x v="9"/>
    <m/>
    <s v="VAUCHER-ARM May"/>
    <s v="v_x000a_v_x000a_v_x000a_v_x000a_v_x000a_v"/>
    <x v="25"/>
  </r>
  <r>
    <s v="2024-0079"/>
    <m/>
    <s v="EPP 2024-0079"/>
    <x v="303"/>
    <s v="EPP 2024-0079 – Racloir à écailles, en laiton, à manche en bois garni d’une douille à l’implantation, ayant appartenu à Roger Arm, de Cheyres, mort en 1985. Sa partie active est en forme de court cylindre dentelé grossièrement d’un côté et finement de l’autre. Longueur 17,7 cm dont 10,6 pour le manche. – Don de Mme May Vaucher-Arm, Lyss."/>
    <x v="2"/>
    <s v="Ouest"/>
    <m/>
    <m/>
    <m/>
    <m/>
    <m/>
    <m/>
    <m/>
    <m/>
    <x v="9"/>
    <m/>
    <s v="VAUCHER-ARM May"/>
    <s v="v_x000a_v_x000a_v_x000a_v_x000a_v_x000a_v"/>
    <x v="25"/>
  </r>
  <r>
    <s v="2024-0080"/>
    <m/>
    <s v="EPP 2024-0080"/>
    <x v="304"/>
    <s v="EPP 2024-0080 – Cliché noir-blanc rephotographié et agrandi dont le format actuel est d’environ 30 sur 21 cm. Il montre, de face, Roger Arm, de Cheyres, né en 1910, alors âgé de 35-40 ans. – Don de Mme May Vaucher-Arm, Lyss."/>
    <x v="8"/>
    <s v="Armoire basse droite"/>
    <m/>
    <m/>
    <m/>
    <m/>
    <m/>
    <m/>
    <m/>
    <m/>
    <x v="1"/>
    <m/>
    <s v="VAUCHER-ARM May"/>
    <s v="v_x000a_v_x000a_v_x000a_v_x000a_v_x000a_v"/>
    <x v="25"/>
  </r>
  <r>
    <s v="2024-0081"/>
    <m/>
    <s v="EPP 2024-0081"/>
    <x v="305"/>
    <s v="EPP 2024-0081 – Cliché sépia rephotographié et agrandi dont le format actuel est d’environ 30 sur 21 cm. Il montre Roger Arm, de Cheyres, né en 1910, relevant un berfou. – Don de Mme May Vaucher-Arm, Lyss."/>
    <x v="8"/>
    <s v="Armoire basse droite"/>
    <m/>
    <m/>
    <m/>
    <m/>
    <m/>
    <m/>
    <m/>
    <m/>
    <x v="1"/>
    <m/>
    <s v="VAUCHER-ARM May"/>
    <s v="v_x000a_v_x000a_v_x000a_v_x000a_v_x000a_v"/>
    <x v="25"/>
  </r>
  <r>
    <s v="2024-0082"/>
    <m/>
    <s v="EPP 2024-0082"/>
    <x v="306"/>
    <s v="EPP 2024-0082 – Jeu de cinq marques à feu longues de 39 à 40 cm portant les chiffres 1, 4, 5, 7 et 8. – Origine inconnue (probablement trouvaille faite sur le site de l’écomusée)."/>
    <x v="3"/>
    <m/>
    <m/>
    <m/>
    <m/>
    <s v="Ecomusée"/>
    <m/>
    <m/>
    <m/>
    <m/>
    <x v="9"/>
    <m/>
    <s v="Origine inconnue"/>
    <s v="v_x000a_v_x000a_v_x000a_v_x000a_v_x000a_v"/>
    <x v="25"/>
  </r>
  <r>
    <s v="2024-0083"/>
    <m/>
    <s v="EPP 2024-0083"/>
    <x v="306"/>
    <s v="EPP 2024-0083 – Marque à feu au nom de « ROGER ARM » (Cheyres) longue de 50 cm. – Don de Mme May Vaucher-Arm, Lyss."/>
    <x v="6"/>
    <s v="Nord"/>
    <m/>
    <m/>
    <m/>
    <m/>
    <m/>
    <m/>
    <m/>
    <m/>
    <x v="9"/>
    <s v="ROGER ARM "/>
    <s v="VAUCHER-ARM May"/>
    <s v="v_x000a_v_x000a_v_x000a_v_x000a_v_x000a_v"/>
    <x v="25"/>
  </r>
  <r>
    <s v="2024-0084"/>
    <m/>
    <s v="EPP 2024-0084"/>
    <x v="307"/>
    <s v="EPP 2024-0084 – Photocopie du mandement de 1796 stipulant l'exclusion des étrangers le long des côtes neuchâteloises. Il marque le début de la partition du lac qui, auparavant, avait toujours été une « eau franche », sauf à l’embouchure des rivières. – Archives de l’Etat de Neuchâtel."/>
    <x v="3"/>
    <m/>
    <m/>
    <m/>
    <m/>
    <m/>
    <m/>
    <m/>
    <m/>
    <m/>
    <x v="1"/>
    <m/>
    <s v="Etaat NE"/>
    <s v="v_x000a_v_x000a_v_x000a_v_x000a_v_x000a_v"/>
    <x v="25"/>
  </r>
  <r>
    <s v="2024-0085"/>
    <m/>
    <s v="EPP 2024-0085"/>
    <x v="308"/>
    <s v="EPP 2024-0085 – Collection d’environ deux cents leurres ou devons trouvés accrochés dans des filets. – Don de M. Denis Junod, Auvernier."/>
    <x v="3"/>
    <m/>
    <m/>
    <m/>
    <m/>
    <m/>
    <m/>
    <m/>
    <m/>
    <m/>
    <x v="11"/>
    <m/>
    <s v="JUNOD Denis"/>
    <s v="v_x000a_v_x000a_v_x000a_v_x000a_v_x000a_v"/>
    <x v="25"/>
  </r>
  <r>
    <s v="2024-0086"/>
    <m/>
    <s v="EPP 2024-0086"/>
    <x v="309"/>
    <s v="EPP 2024-0086 – Deux petits « harpons » lourds, soit grappins, formés de trois tiges soudées (pour former la hampe) recourbées ensuite en becs amincis. Un anneau est soudé à leur base. Hauteurs 29 et 30,5. Couleur minium. – Provenance inconnue."/>
    <x v="2"/>
    <s v="Extérieur"/>
    <m/>
    <m/>
    <m/>
    <m/>
    <m/>
    <m/>
    <m/>
    <m/>
    <x v="3"/>
    <m/>
    <s v="Provenance inconnue"/>
    <s v="v_x000a_v_x000a_v_x000a_v_x000a_v_x000a_v"/>
    <x v="25"/>
  </r>
  <r>
    <s v="2024-0087"/>
    <m/>
    <s v="EPP 2024-0087"/>
    <x v="310"/>
    <s v="EPP 2024-0087 – Dévidoir-enrouleur en bois sauf son axe qui est métallique. Il porte un monofil de nylon fort. – Don de M. Jean-Philippe Perrinjaquet, Auvernier, avril 2019."/>
    <x v="3"/>
    <m/>
    <m/>
    <m/>
    <m/>
    <m/>
    <m/>
    <m/>
    <m/>
    <m/>
    <x v="7"/>
    <m/>
    <s v="PERRINJAQUET Jean-Philippe"/>
    <s v="v_x000a_v_x000a_v_x000a_v_x000a_v_x000a_v"/>
    <x v="25"/>
  </r>
  <r>
    <s v="2024-0088"/>
    <m/>
    <s v="EPP 2024-0088"/>
    <x v="311"/>
    <s v="EPP 2024-0088 – Lot de onze torchons en bois, cylindriques, à facettes longitudinales témoignant d’une taille manuelle, longs de 22,3 mm environ, encochés symétriquement à leurs extrémités sur une profondeur de 4,5 cm. Leur diamètre varie entre 36 et 46 mm. Ils présentent la particularité d’avoir une échancrure ou « fente » à chaque extrémité plutôt qu’à une seule comme habituellement. La fente reçoit le fil avant qu’il ne plonge. Ce dernier est constitué par une ficelle de chanvre terminée par un hameçon anguleux porté par un bas de ligne métallique (petit câble) précédé d’un plomb pincé. Les fourches sont peintes en brun latéralement et intérieurement. Le reste est peint en rouge grenat. Deux torchons présentent un clou planté à leur extrémité pour les attacher afin d’éviter qu’ils ne dérivent, par exemple à une branche basse. Avant 1957 et le renforcement de la législation, ces torchons eschés d’un vif piqué par le dos étaient posés par dizaines (60-80 exemplaires), à l’adresse du brochet. Les herbiers étaient alors abondants. Après 1957, chaque pêcheur n’avait plus droit qu’à deux torchons. Pour en avoir plus, un pêcheur et sa femme, tous deux dépositaires d’un permis, en posaient quatre sur Suisse et quatre sur France. Lorsque le brochet saisit l’esche, le fil se dévide. Le pêcheur observant le piège sait que, si plus rien ne bouge, le vorace a engamé (= avalé) sa proie (ce qu’il fait par la tête) et qu’il peut donc la ramener à lui sans risquer de la voir s’échapper. Le plus gros brochet pris au torchon par M. Jeanneret pesait 7,5 kg et mesurait près d’un mètre. – Don de M. Pierre-André Jeanneret, Les Brenets."/>
    <x v="3"/>
    <m/>
    <m/>
    <m/>
    <m/>
    <m/>
    <m/>
    <m/>
    <m/>
    <m/>
    <x v="7"/>
    <m/>
    <s v="JEANNERET Pierre-André"/>
    <s v="v_x000a_v_x000a_v_x000a_v_x000a_v_x000a_v"/>
    <x v="25"/>
  </r>
  <r>
    <s v="2024-0089"/>
    <m/>
    <s v="EPP 2024-0089"/>
    <x v="312"/>
    <s v="EPP 2024-0089 – Joli dévidoir-planchette en bois dur, évidé, découpé à la main (longueur 21 cm), portant un monofil de nylon fort terminé par un « vairon de plomb » (60 mm sans son hameçon triple) pour pêcher « à la sguigne ». Cette pêche se fait à la main, d’un bateau attaché, en plongeant puis en remontant le « vairon de plomb », comme pour la gambe. Pour briller, le plomb ou l’étain étaient frottés avec le dos d’une lame de couteau. – Don de M. Pierre-André Jeanneret, Les Brenets."/>
    <x v="8"/>
    <n v="105"/>
    <m/>
    <m/>
    <m/>
    <m/>
    <m/>
    <m/>
    <m/>
    <m/>
    <x v="7"/>
    <m/>
    <s v="JEANNERET Pierre-André"/>
    <s v="v_x000a_v_x000a_v_x000a_v_x000a_v_x000a_v"/>
    <x v="25"/>
  </r>
  <r>
    <s v="2024-0090"/>
    <m/>
    <s v="EPP 2024-0090"/>
    <x v="313"/>
    <s v="EPP 2024-0090 – Dévidoir-cadre peint en gris-vert, portant une ligne dépourvue d’hameçons mais garnie de deux flotteurs coulissants (37 et 27 mm de longueur) et d’un époulot avec sa bague tenant le fil, ainsi que de cinq grains de plomb pincés.  – Don de M. Pierre-André Jeanneret, Les Brenets."/>
    <x v="2"/>
    <s v="Nord"/>
    <m/>
    <m/>
    <m/>
    <m/>
    <m/>
    <m/>
    <m/>
    <m/>
    <x v="7"/>
    <m/>
    <s v="JEANNERET Pierre-André"/>
    <s v="v_x000a_v_x000a_v_x000a_v_x000a_v_x000a_v"/>
    <x v="25"/>
  </r>
  <r>
    <s v="2024-0091"/>
    <m/>
    <s v="EPP 2024-0091"/>
    <x v="183"/>
    <s v="EPP 2024-0091 – Canne à mouche en deux parties. La première est en bambou brut (non refendu). A sa base se trouve une poignée en liège puis un porte-moulinet avec bague de serrage à vis, surmonté d’une seconde poignée plus courte. Cette première partie mesure 104 cm. Le vergilion (scion) est en matière synthétique. Il mesure 113,5 cm. – Don de M. Pierre-André Jeanneret, Les Brenets."/>
    <x v="2"/>
    <s v="Toit"/>
    <m/>
    <m/>
    <m/>
    <m/>
    <m/>
    <m/>
    <m/>
    <m/>
    <x v="7"/>
    <m/>
    <s v="JEANNERET Pierre-André"/>
    <s v="v_x000a_v_x000a_v_x000a_v_x000a_v_x000a_v"/>
    <x v="25"/>
  </r>
  <r>
    <s v="2024-0092"/>
    <m/>
    <s v="EPP 2024-0092"/>
    <x v="314"/>
    <s v="EPP 2024-0092 – Cinq pochettes de chacune cinq « Avançons fils d’acier LUXOR ».  – Don de M. Pierre-André Jeanneret, Les Brenets."/>
    <x v="3"/>
    <m/>
    <m/>
    <m/>
    <m/>
    <m/>
    <m/>
    <m/>
    <m/>
    <m/>
    <x v="7"/>
    <s v="« Avançons fils d’acier LUXOR »"/>
    <s v="JEANNERET Pierre-André"/>
    <s v="v_x000a_v_x000a_v_x000a_v_x000a_v_x000a_v"/>
    <x v="25"/>
  </r>
  <r>
    <s v="2024-0093"/>
    <m/>
    <s v="EPP 2024-0093"/>
    <x v="152"/>
    <s v="EPP 2024-0093 – Planchette rectangulaire de bois croisé (21,7 x 10,2 cm) autour de laquelle est enroulée une ou plusieurs lignes de fil fort de couleur verte portant au moins cinq anneaux, quatre plombs spiralés et deux émérillons. Elle présente trois inscriptions manuscrites, « à 10 m depuis le plomb noir », « plomb noir est à 10,12 m de l’anneau » et « MI-LEVE  12 gr  TRUITE  60-80-10  13,25 » On pourrait aussi lire «  le plomb est à 10,12 m de l’anneau noir »… – Don de M. Pierre-André Jeanneret, Les Brenets."/>
    <x v="3"/>
    <m/>
    <m/>
    <m/>
    <m/>
    <m/>
    <m/>
    <m/>
    <m/>
    <m/>
    <x v="7"/>
    <s v="« à 10 m depuis le plomb noir », « plomb noir est à 10,12 m de l’anneau » et « MI-LEVE  12 gr  TRUITE  60-80-10  13,25 » / …"/>
    <s v="JEANNERET Pierre-André"/>
    <s v="v_x000a_v_x000a_v_x000a_v_x000a_v_x000a_v"/>
    <x v="25"/>
  </r>
  <r>
    <s v="2024-0094"/>
    <m/>
    <s v="EPP 2024-0094"/>
    <x v="152"/>
    <s v="EPP 2024-0094 – Planchette rectangulaire de bois croisé (34,7 x 7,7 cm) portant une ligne semblable à la précédente. – Don de M. Pierre-André Jeanneret, Les Brenets."/>
    <x v="3"/>
    <m/>
    <m/>
    <m/>
    <m/>
    <m/>
    <m/>
    <m/>
    <m/>
    <m/>
    <x v="7"/>
    <m/>
    <s v="JEANNERET Pierre-André"/>
    <s v="v_x000a_v_x000a_v_x000a_v_x000a_v_x000a_v"/>
    <x v="25"/>
  </r>
  <r>
    <s v="2024-0095"/>
    <m/>
    <s v="EPP 2024-0095"/>
    <x v="243"/>
    <s v="EPP 2024-0095 – Cadre d’ardoise d’écolier de 30 x 21 cm environ autour duquel sont enroulées sept lignes de différentes longueurs, plombées (lest spiralé) et terminées chacune par un émérillon destiné à recevoir un bas de ligne avec leurre. Ces lignes sont en phase de rangement. Le cadre présente l’inscription manuscrite suivante : « MI-LEVE  20 gr  Truite  40/D -50 - 60/D - 70 - 80/D - 90 - 100    15.- ». « 20 gr » se rapporte au poids du lest et « 40, 50, 60, 70, 80, 90 et 10 » aux distances, en mètres, entre les anneaux d’attache et leur émérillon, à compter de la planchette ou de la ligne de traîne. « D » signifierait « droite » car les lignes droite et gauche sont souvent différentes. « 15.- » devrait être le prix en francs. [Pour information : lève = poids de 5 g ; mi-lève = poids de 20-25 g ; mi-fond = poids de 40-50 g ; fond = poids de 80 g. En général, le pêcheur à la traîne prospecte plusieurs profondeurs simultanément.] – Don de M. Pierre-André Jeanneret, Les Brenets."/>
    <x v="6"/>
    <s v="Ouest"/>
    <m/>
    <m/>
    <m/>
    <m/>
    <m/>
    <m/>
    <m/>
    <m/>
    <x v="7"/>
    <s v=" « MI-LEVE  20 gr  Truite  40/D -50 - 60/D - 70 - 80/D - 90 - 100    15.- ». « 20 gr »"/>
    <s v="JEANNERET Pierre-André"/>
    <s v="v_x000a_v_x000a_v_x000a_v_x000a_v_x000a_v"/>
    <x v="25"/>
  </r>
  <r>
    <s v="2024-0096"/>
    <m/>
    <s v="EPP 2024-0096"/>
    <x v="152"/>
    <s v="EPP 2024-0096 – Planchette de sapin épaisse (21 x 14,6 x 1,6 cm) portant une ligne essentiellement en chanvre de bonne qualité (semble-t-il) et en fil de couleur verte comme précédemment. Présence s’un émérillon triple et d’agrafes soutenant des fils secondaires, ainsi que d’un bouton ordinaire blanc et d’un plomb ogival coulissant sur un fil métallique. – Don de M. Pierre-André Jeanneret, Les Brenets."/>
    <x v="3"/>
    <m/>
    <m/>
    <m/>
    <m/>
    <m/>
    <m/>
    <m/>
    <m/>
    <m/>
    <x v="7"/>
    <m/>
    <s v="JEANNERET Pierre-André"/>
    <s v="v_x000a_v_x000a_v_x000a_v_x000a_v_x000a_v"/>
    <x v="25"/>
  </r>
  <r>
    <s v="2024-0097"/>
    <m/>
    <s v="EPP 2024-0097"/>
    <x v="152"/>
    <s v="EPP 2024-0097 – Planchette semblable à EPP 2024-0093 mais portant deux lignes, à savoir une ficelle de chanvre prolongée d’un monofil nylon et une ligne encore moins longue, de couleur brune, lestée d’une olive fusiforme et terminée par un bas de ligne métallique et un hameçon triple. Une inscription de la même main que EPP 2024-0093 dit « MI-LEVE  20 gr  TRUITE  40/D -50 -60/D -70 -20/D -90 -100 ». – Don de M. Pierre-André Jeanneret, Les Brenets."/>
    <x v="3"/>
    <m/>
    <m/>
    <m/>
    <m/>
    <m/>
    <m/>
    <m/>
    <m/>
    <m/>
    <x v="7"/>
    <s v="« MI-LEVE  20 gr  TRUITE  40/D -50 -60/D -70 -20/D -90 -100 »"/>
    <s v="JEANNERET Pierre-André"/>
    <s v="v_x000a_v_x000a_v_x000a_v_x000a_v_x000a_v"/>
    <x v="25"/>
  </r>
  <r>
    <s v="2024-0098"/>
    <m/>
    <s v="EPP 2024-0098"/>
    <x v="152"/>
    <s v="EPP 2024-0098 – Planchette échancrée à ses extrémités (20 x 7,3 cm) autour de laquelle est enroulée une ligne de couleur grise assez fine (probablement synthétique) terminée par un hameçon simple précédé d’un époulot (flotteur) et d’un grain de plomb. Comme en témoigne la boucle à sa base, elle était utilisée sans moulinet. Elle est signée « F. Jean Perret ». On s’en servait au bout d’une longue canne, bateau attaché, pour prendre des brêmes qu’on faisait frire coupées en darnes. – Don de M. Pierre-André Jeanneret, Les Brenets."/>
    <x v="8"/>
    <n v="105"/>
    <m/>
    <m/>
    <m/>
    <m/>
    <m/>
    <m/>
    <m/>
    <m/>
    <x v="7"/>
    <s v="« F. Jean Perret »"/>
    <s v="JEANNERET Pierre-André"/>
    <s v="v_x000a_v_x000a_v_x000a_v_x000a_v_x000a_v"/>
    <x v="25"/>
  </r>
  <r>
    <s v="2024-0099"/>
    <m/>
    <s v="EPP 2024-0099"/>
    <x v="39"/>
    <s v="EPP 2024-0099 – Dévidoir plan rotatif en bois (largeur env. 20 cm) portant une ligne souple (textile végétal ?) terminée par une cuillère avec hameçon quadruple. Elle porte des plombs fuselés ou enroulés, ainsi qu’au moins un émérillon en plus de celui de la cuillère. – Don de M. Pierre-André Jeanneret, Les Brenets."/>
    <x v="2"/>
    <s v="Sud"/>
    <m/>
    <m/>
    <m/>
    <m/>
    <m/>
    <m/>
    <m/>
    <m/>
    <x v="7"/>
    <m/>
    <s v="JEANNERET Pierre-André"/>
    <s v="v_x000a_v_x000a_v_x000a_v_x000a_v_x000a_v"/>
    <x v="25"/>
  </r>
  <r>
    <s v="2024-0100"/>
    <m/>
    <s v="EPP 2024-0100"/>
    <x v="39"/>
    <s v="EPP 2024-0100 – Dévidoir plan rotatif en bois (largeur 22,2 cm) portant une ligne moins lestée que celle de EPP 2024-0099 et amputée. Manche marqué au feu « P. Vermot ». – Don de M. Pierre-André Jeanneret, Les Brenets."/>
    <x v="2"/>
    <s v="Sud"/>
    <m/>
    <m/>
    <m/>
    <m/>
    <m/>
    <m/>
    <m/>
    <m/>
    <x v="7"/>
    <s v="« P. Vermot »"/>
    <s v="JEANNERET Pierre-André"/>
    <s v="v_x000a_v_x000a_v_x000a_v_x000a_v_x000a_v"/>
    <x v="25"/>
  </r>
  <r>
    <s v="2024-0101"/>
    <m/>
    <s v="EPP 2024-0101"/>
    <x v="151"/>
    <s v="EPP 2024-0101 – Moulinet usagé de marque Rapido, fait en Suisse, avec ses deux bobines. Le tout est rangé dans son carton d’origine, un carton de 13 x 13 cm sur 11 cm de hauteur. – Don de M. Pierre-André Jeanneret, Les Brenets."/>
    <x v="3"/>
    <m/>
    <m/>
    <m/>
    <m/>
    <m/>
    <m/>
    <m/>
    <m/>
    <m/>
    <x v="7"/>
    <s v="Rapido"/>
    <s v="JEANNERET Pierre-André"/>
    <s v="v_x000a_v_x000a_v_x000a_v_x000a_v_x000a_v"/>
    <x v="25"/>
  </r>
  <r>
    <s v="2024-0102"/>
    <m/>
    <s v="EPP 2024-0102"/>
    <x v="315"/>
    <s v="EPP 2024-0102 – Sept boîtes à teignes cylindriques aplaties à couvercle perforé, de couleur verte, dont trois sont étiquetées « BICKEL VALLORBE » et une « VERS DE TERRE 20 pièces BICKEL 1337 VALLORBE ». Cette dernière est encore marquée « A. ALLISSONArt. de pêche » (à Neuchâtel, rue des Chavannes) avec un prix : « 5,40 ». Deux boîtes sans étiquette contiennent une lanière de carton ondulé enroulé en spirale pour conserver des « teignes » (larves de la fausse-teigne des ruchers), une par trou. Une troisième contient une lanière incomplète. Pour prendre ces larves, il fallait séparer l’une de l’autre les deux couches du carton (ondulée et plate) et la teigne vous tombait dans la main. – Ancienne acquisition. Don probable de feu André Allisson, vendeur d’articles de pêche ayant résidé à Saint-Aubin."/>
    <x v="2"/>
    <s v="Nord"/>
    <m/>
    <m/>
    <m/>
    <m/>
    <m/>
    <m/>
    <m/>
    <m/>
    <x v="11"/>
    <s v="« BICKEL VALLORBE »  / « A. ALLISSONArt. de pêche »"/>
    <s v="ALLISSON André"/>
    <s v="v_x000a_v_x000a_v_x000a_v_x000a_v_x000a_v"/>
    <x v="25"/>
  </r>
  <r>
    <s v="2024-0103"/>
    <m/>
    <s v="EPP 2024-0103"/>
    <x v="315"/>
    <s v="EPP 2024-0103 – Boîte bleue semblable aux EPP 2024-0102 (66 x 38 mm) mais à charnière et languette de fermeture, marquée « Bickel Vallorbe ». – Ancienne acquisition. Don probable de feu André Allisson, vendeur d’articles de pêche ayant résidé à Saint-Aubin."/>
    <x v="3"/>
    <m/>
    <m/>
    <m/>
    <m/>
    <m/>
    <m/>
    <m/>
    <m/>
    <m/>
    <x v="11"/>
    <s v="« Bickel Vallorbe »"/>
    <s v="ALLISSON André"/>
    <s v="v_x000a_v_x000a_v_x000a_v_x000a_v_x000a_v"/>
    <x v="25"/>
  </r>
  <r>
    <s v="2024-0104"/>
    <m/>
    <s v="EPP 2024-0104"/>
    <x v="130"/>
    <s v="EPP 2024-0104 – Fil dormant en chanvre enroulé sur lui-même autour d’un bois, comme il a été relevé. Ses liettes sont en fil de nylon fort. – Don de Mme May Vaucher-Arm à Lyss, en provenance de feu Roger Arm, Cheyres, mort en 1985."/>
    <x v="2"/>
    <s v="Ouest"/>
    <m/>
    <m/>
    <m/>
    <m/>
    <m/>
    <m/>
    <m/>
    <m/>
    <x v="7"/>
    <m/>
    <s v="ARM Roger"/>
    <s v="v_x000a_v_x000a_v_x000a_v_x000a_v_x000a_v"/>
    <x v="25"/>
  </r>
  <r>
    <s v="2024-0105"/>
    <m/>
    <s v="EPP 2024-0105"/>
    <x v="130"/>
    <s v="EPP 2024-0105 – Fil dormant en chanvre enroulé sur lui-même autour d’un bois, comme il a été relevé. Ses liettes sont en fil de nylon fort. – Don de Mme May Vaucher-Arm à Lyss, en provenance de feu Roger Arm, Cheyres, mort en 1985."/>
    <x v="2"/>
    <s v="Ouest"/>
    <m/>
    <m/>
    <m/>
    <m/>
    <m/>
    <m/>
    <m/>
    <m/>
    <x v="7"/>
    <m/>
    <s v="ARM Roger"/>
    <s v="v_x000a_v_x000a_v_x000a_v_x000a_v_x000a_v"/>
    <x v="25"/>
  </r>
  <r>
    <s v="2024-0106 "/>
    <m/>
    <s v="EPP 2024-0106 "/>
    <x v="4"/>
    <s v="EPP 2024-0106 – Tramail volumineux mais assez bas, en chanvre, y compris son chalame. Sa vêtre et ses semosses sont en sisal teinté en vert. La première est garnie de plombs pincés. Il est allégé par des bignets d’écorce, peints en blanchâtre, dont plusieurs sont marqués au feu « R. Robert ». Les mailles des avant-gardes mesurent 19 cm et celles de la nappe 38 mm. – Don de Mme May Vaucher-Arm à Lyss, en provenance de feu Roger Arm, Cheyres, mort en 1985."/>
    <x v="2"/>
    <m/>
    <m/>
    <m/>
    <m/>
    <m/>
    <m/>
    <m/>
    <m/>
    <m/>
    <x v="2"/>
    <s v="« R. Robert »"/>
    <s v="ARM Roger"/>
    <s v="v_x000a_v_x000a_v_x000a_v_x000a_v_x000a_v"/>
    <x v="25"/>
  </r>
  <r>
    <s v="2024-0107"/>
    <m/>
    <s v="EPP 2024-0107"/>
    <x v="316"/>
    <s v="EPP 2024-0107 – Reproduction d’une peinture de W. Röthlisberger intitulée Aux pierres de Marin. Elle mesure 8 sur 13,7 cm et est mise sous verre dans un cadre doré de 19,2 sur 24,8 cm. Elle est autographiée par le peintre : « A Monsieur et Madame Paul Robert, affectueux souvenir, W. Röthlisberger, 15 fév. 24 » – Don de Madame Danielle Bourqui en provenance de feu Mme et M. Théo Monnin, de Peseux."/>
    <x v="3"/>
    <m/>
    <m/>
    <m/>
    <m/>
    <m/>
    <m/>
    <m/>
    <m/>
    <m/>
    <x v="1"/>
    <s v="W. Röthlisberger"/>
    <s v="MONNIN Théo"/>
    <s v="v_x000a_v_x000a_v_x000a_v_x000a_v_x000a_v"/>
    <x v="25"/>
  </r>
  <r>
    <s v="2024-0108"/>
    <m/>
    <s v="EPP 2024-0108"/>
    <x v="316"/>
    <s v="EPP 2024-0108 – Reproduction d’une peinture de W. Röthlisberger intitulée La Thielle et le Jura. Elle mesure 14 sur 8,8 cm et est mise sous verre dans un cadre doré de 19,2 sur 24,8 cm. Elle est autographiée par le peintre : « A Monsieur et Madame Paul Robert, affectueux souvenir, W. Röthlisberger, 15 fév. 24 » – Don de Madame Danielle Bourqui en provenance de feu Mme et M. Théo Monnin, de Peseux."/>
    <x v="3"/>
    <m/>
    <m/>
    <m/>
    <m/>
    <m/>
    <m/>
    <m/>
    <m/>
    <m/>
    <x v="1"/>
    <s v="W. Röthlisberger"/>
    <s v="MONNIN Théo"/>
    <s v="v_x000a_v_x000a_v_x000a_v_x000a_v_x000a_v"/>
    <x v="25"/>
  </r>
  <r>
    <s v="2024-0109"/>
    <m/>
    <s v="EPP 2024-0109"/>
    <x v="316"/>
    <s v="EPP 2024-0109 – Reproduction d’une peinture de W. Röthlisberger intitulée Pêcheurs au grand filet. Elle mesure 7 sur 13,5 cm et est mise sous verre dans un cadre doré de 19,2 sur 24,8 cm. Elle est autographiée par le peintre : « A Monsieur et Madame Paul Robert, affectueux souvenir, W. Röthlisberger, 15 fév. 24 » – Don de Madame Danielle Bourqui en provenance de feu Mme et M. Théo Monnin, de Peseux."/>
    <x v="3"/>
    <m/>
    <m/>
    <m/>
    <m/>
    <m/>
    <m/>
    <m/>
    <m/>
    <m/>
    <x v="1"/>
    <s v="W. Röthlisberger"/>
    <s v="MONNIN Théo"/>
    <s v="v_x000a_v_x000a_v_x000a_v_x000a_v_x000a_v"/>
    <x v="25"/>
  </r>
  <r>
    <s v="2024-0110"/>
    <m/>
    <s v="EPP 2024-0110"/>
    <x v="316"/>
    <s v="EPP 2024-0110 – Reproduction d’une peinture de W. Röthlisberger intitulée Barquiers déchargeant des pierres. Elle mesure 13,5 sur 8,1 cm et est mise sous verre dans un cadre doré de 19,2 sur 24,8 cm. Elle est autographiée par le peintre : « A Monsieur et Madame Paul Robert, affectueux souvenir, W. Röthlisberger, 15 fév. 24 » – Don de Madame Danielle Bourqui en provenance de feu Mme et M. Théo Monnin, de Peseux."/>
    <x v="3"/>
    <m/>
    <m/>
    <m/>
    <m/>
    <m/>
    <m/>
    <m/>
    <m/>
    <m/>
    <x v="1"/>
    <s v="W. Röthlisberger"/>
    <s v="MONNIN Théo"/>
    <s v="v_x000a_v_x000a_v_x000a_v_x000a_v_x000a_v"/>
    <x v="25"/>
  </r>
  <r>
    <s v="2024-0111"/>
    <m/>
    <s v="EPP 2024-0111"/>
    <x v="316"/>
    <s v="EPP 2024-0111 – Reproduction d’une peinture de W. Röthlisberger intitulée Pêcheurs aux goujons. Elle mesure 13,8 sur 8,8 cm et est mise sous verre dans un cadre doré de 19,2 sur 24,8 cm. Elle est autographiée par le peintre : « A Monsieur et Madame Paul Robert, affectueux souvenir, W. Röthlisberger, 15 fév. 24 » – Don de Madame Danielle Bourqui en provenance de feu Mme et M. Théo Monnin, de Peseux."/>
    <x v="3"/>
    <m/>
    <m/>
    <m/>
    <m/>
    <m/>
    <m/>
    <m/>
    <m/>
    <m/>
    <x v="1"/>
    <s v="W. Röthlisberger"/>
    <s v="MONNIN Théo"/>
    <s v="v_x000a_v_x000a_v_x000a_v_x000a_v_x000a_v"/>
    <x v="25"/>
  </r>
  <r>
    <s v="9999-0001"/>
    <m/>
    <s v="EPP 9999-0001"/>
    <x v="317"/>
    <s v="EPP 9999-0001 – Ancienne bible portant l’inscription manuscrite suivante : « 1830, le 4 février, le lac de Neuchâtel a complètement gelé ; le 6, huit garçons de la paroisse de St-Aubin l’ont passé à pied et sont allés à Estavayer. Ils ont été bien reçus des messieurs de la ville. Ils sont revenus le 7 avec des fleurs de couvent [fleurs artificielles] et de l’argent. Le 7 février, on a fait des promenades sur le lac et beaucoup de monde l’ont passé. On n’a pas cela revu depuis l’année 1690, le 6 février. » – Prêt de Mme Marie-Josée Paratte-Porret, de Fresens."/>
    <x v="2"/>
    <s v="Vitrine"/>
    <s v="B4"/>
    <m/>
    <m/>
    <m/>
    <n v="1830"/>
    <m/>
    <m/>
    <m/>
    <x v="1"/>
    <m/>
    <s v="PARATTE-PORRET Marie-Josée"/>
    <s v="v_x000a_v_x000a_v_x000a_v_x000a_v_x000a_v"/>
    <x v="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FC8DC92-A4C9-4FAA-A545-9400BA2D6FAB}" name="Tableau croisé dynamique2"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A3:B17" firstHeaderRow="1" firstDataRow="1" firstDataCol="1"/>
  <pivotFields count="20">
    <pivotField dataField="1" showAll="0"/>
    <pivotField showAll="0"/>
    <pivotField showAll="0"/>
    <pivotField axis="axisRow" showAll="0" sortType="ascending">
      <items count="367">
        <item x="93"/>
        <item x="127"/>
        <item x="228"/>
        <item m="1" x="329"/>
        <item x="277"/>
        <item x="280"/>
        <item x="126"/>
        <item m="1" x="345"/>
        <item x="153"/>
        <item x="233"/>
        <item x="48"/>
        <item x="13"/>
        <item x="206"/>
        <item x="232"/>
        <item x="72"/>
        <item x="200"/>
        <item x="138"/>
        <item x="209"/>
        <item x="211"/>
        <item m="1" x="346"/>
        <item x="261"/>
        <item x="25"/>
        <item x="119"/>
        <item x="68"/>
        <item x="281"/>
        <item x="73"/>
        <item m="1" x="326"/>
        <item x="123"/>
        <item x="205"/>
        <item x="9"/>
        <item m="1" x="331"/>
        <item x="181"/>
        <item x="61"/>
        <item x="122"/>
        <item x="294"/>
        <item x="50"/>
        <item x="104"/>
        <item x="53"/>
        <item x="21"/>
        <item x="105"/>
        <item x="2"/>
        <item x="0"/>
        <item x="57"/>
        <item x="3"/>
        <item x="28"/>
        <item x="317"/>
        <item x="201"/>
        <item x="80"/>
        <item m="1" x="327"/>
        <item x="32"/>
        <item x="89"/>
        <item x="54"/>
        <item x="95"/>
        <item x="81"/>
        <item x="202"/>
        <item x="49"/>
        <item x="166"/>
        <item x="238"/>
        <item x="154"/>
        <item x="15"/>
        <item x="204"/>
        <item x="155"/>
        <item x="292"/>
        <item x="259"/>
        <item x="173"/>
        <item x="90"/>
        <item x="245"/>
        <item x="190"/>
        <item x="301"/>
        <item x="315"/>
        <item x="62"/>
        <item x="41"/>
        <item x="268"/>
        <item x="169"/>
        <item m="1" x="335"/>
        <item x="300"/>
        <item x="148"/>
        <item x="144"/>
        <item x="177"/>
        <item x="160"/>
        <item x="176"/>
        <item x="246"/>
        <item x="150"/>
        <item m="1" x="336"/>
        <item x="243"/>
        <item x="162"/>
        <item x="36"/>
        <item x="11"/>
        <item m="1" x="338"/>
        <item x="133"/>
        <item x="135"/>
        <item x="183"/>
        <item x="117"/>
        <item x="180"/>
        <item x="131"/>
        <item x="129"/>
        <item m="1" x="330"/>
        <item x="88"/>
        <item x="304"/>
        <item x="305"/>
        <item x="142"/>
        <item x="38"/>
        <item x="67"/>
        <item x="295"/>
        <item x="82"/>
        <item x="207"/>
        <item x="269"/>
        <item x="174"/>
        <item x="140"/>
        <item x="260"/>
        <item x="235"/>
        <item x="18"/>
        <item x="285"/>
        <item x="128"/>
        <item x="39"/>
        <item x="313"/>
        <item x="310"/>
        <item x="312"/>
        <item x="139"/>
        <item x="191"/>
        <item m="1" x="328"/>
        <item x="136"/>
        <item m="1" x="363"/>
        <item m="1" x="361"/>
        <item m="1" x="357"/>
        <item m="1" x="355"/>
        <item m="1" x="360"/>
        <item m="1" x="349"/>
        <item m="1" x="362"/>
        <item m="1" x="358"/>
        <item m="1" x="350"/>
        <item m="1" x="354"/>
        <item m="1" x="359"/>
        <item m="1" x="348"/>
        <item m="1" x="353"/>
        <item m="1" x="356"/>
        <item m="1" x="352"/>
        <item m="1" x="347"/>
        <item m="1" x="351"/>
        <item x="240"/>
        <item x="94"/>
        <item m="1" x="324"/>
        <item x="156"/>
        <item x="158"/>
        <item x="157"/>
        <item x="274"/>
        <item x="279"/>
        <item x="275"/>
        <item x="276"/>
        <item x="272"/>
        <item x="273"/>
        <item x="278"/>
        <item x="225"/>
        <item x="224"/>
        <item x="299"/>
        <item x="16"/>
        <item x="102"/>
        <item x="120"/>
        <item x="111"/>
        <item x="244"/>
        <item m="1" x="321"/>
        <item x="17"/>
        <item x="203"/>
        <item x="44"/>
        <item m="1" x="344"/>
        <item x="242"/>
        <item x="165"/>
        <item x="168"/>
        <item x="163"/>
        <item x="214"/>
        <item x="212"/>
        <item x="230"/>
        <item x="185"/>
        <item x="107"/>
        <item x="237"/>
        <item x="92"/>
        <item x="55"/>
        <item x="248"/>
        <item m="1" x="333"/>
        <item x="189"/>
        <item x="130"/>
        <item x="106"/>
        <item x="40"/>
        <item x="26"/>
        <item x="42"/>
        <item x="291"/>
        <item x="52"/>
        <item x="213"/>
        <item x="24"/>
        <item x="108"/>
        <item x="198"/>
        <item x="22"/>
        <item x="77"/>
        <item x="100"/>
        <item x="31"/>
        <item x="45"/>
        <item m="1" x="322"/>
        <item m="1" x="325"/>
        <item x="58"/>
        <item x="64"/>
        <item x="6"/>
        <item x="118"/>
        <item x="134"/>
        <item x="103"/>
        <item x="12"/>
        <item x="96"/>
        <item x="258"/>
        <item x="7"/>
        <item x="263"/>
        <item x="149"/>
        <item x="267"/>
        <item x="29"/>
        <item x="222"/>
        <item x="215"/>
        <item x="220"/>
        <item x="223"/>
        <item x="221"/>
        <item x="236"/>
        <item x="217"/>
        <item x="218"/>
        <item x="216"/>
        <item x="219"/>
        <item x="124"/>
        <item x="27"/>
        <item x="14"/>
        <item x="283"/>
        <item x="109"/>
        <item x="74"/>
        <item x="125"/>
        <item x="239"/>
        <item x="141"/>
        <item x="20"/>
        <item m="1" x="339"/>
        <item m="1" x="319"/>
        <item x="282"/>
        <item x="302"/>
        <item x="171"/>
        <item x="265"/>
        <item x="297"/>
        <item m="1" x="340"/>
        <item x="114"/>
        <item x="83"/>
        <item x="229"/>
        <item m="1" x="341"/>
        <item m="1" x="342"/>
        <item x="309"/>
        <item x="290"/>
        <item x="210"/>
        <item x="308"/>
        <item x="85"/>
        <item x="175"/>
        <item x="256"/>
        <item m="1" x="323"/>
        <item x="70"/>
        <item x="254"/>
        <item x="253"/>
        <item x="252"/>
        <item x="251"/>
        <item x="137"/>
        <item x="34"/>
        <item x="37"/>
        <item x="101"/>
        <item x="161"/>
        <item x="306"/>
        <item x="289"/>
        <item x="87"/>
        <item x="51"/>
        <item x="195"/>
        <item x="194"/>
        <item x="187"/>
        <item x="186"/>
        <item x="8"/>
        <item x="172"/>
        <item x="227"/>
        <item x="35"/>
        <item x="188"/>
        <item x="66"/>
        <item x="208"/>
        <item x="46"/>
        <item x="234"/>
        <item x="151"/>
        <item x="184"/>
        <item x="5"/>
        <item x="112"/>
        <item x="91"/>
        <item x="56"/>
        <item x="287"/>
        <item x="270"/>
        <item x="65"/>
        <item x="19"/>
        <item x="249"/>
        <item x="146"/>
        <item x="145"/>
        <item x="164"/>
        <item x="167"/>
        <item x="86"/>
        <item x="121"/>
        <item x="1"/>
        <item m="1" x="320"/>
        <item x="143"/>
        <item x="307"/>
        <item m="1" x="343"/>
        <item x="75"/>
        <item x="257"/>
        <item x="152"/>
        <item x="84"/>
        <item x="99"/>
        <item x="247"/>
        <item m="1" x="332"/>
        <item x="264"/>
        <item m="1" x="365"/>
        <item x="314"/>
        <item x="262"/>
        <item x="33"/>
        <item x="271"/>
        <item x="231"/>
        <item x="10"/>
        <item x="43"/>
        <item x="286"/>
        <item x="266"/>
        <item m="1" x="334"/>
        <item x="71"/>
        <item x="303"/>
        <item x="199"/>
        <item x="23"/>
        <item x="97"/>
        <item x="316"/>
        <item x="76"/>
        <item x="196"/>
        <item x="296"/>
        <item x="284"/>
        <item x="132"/>
        <item x="298"/>
        <item x="116"/>
        <item x="241"/>
        <item x="193"/>
        <item x="47"/>
        <item x="255"/>
        <item x="226"/>
        <item x="288"/>
        <item x="60"/>
        <item x="69"/>
        <item x="293"/>
        <item x="98"/>
        <item x="78"/>
        <item x="63"/>
        <item x="79"/>
        <item m="1" x="364"/>
        <item x="311"/>
        <item x="197"/>
        <item x="192"/>
        <item x="182"/>
        <item x="115"/>
        <item x="4"/>
        <item x="179"/>
        <item x="113"/>
        <item x="178"/>
        <item x="159"/>
        <item m="1" x="337"/>
        <item x="170"/>
        <item x="110"/>
        <item x="30"/>
        <item x="147"/>
        <item x="59"/>
        <item x="250"/>
        <item m="1" x="318"/>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37">
        <item sd="0" x="12"/>
        <item sd="0" x="8"/>
        <item sd="0" m="1" x="16"/>
        <item sd="0" x="1"/>
        <item sd="0" m="1" x="24"/>
        <item sd="0" m="1" x="15"/>
        <item sd="0" m="1" x="25"/>
        <item sd="0" m="1" x="26"/>
        <item sd="0" m="1" x="27"/>
        <item sd="0" m="1" x="23"/>
        <item sd="0" x="4"/>
        <item sd="0" m="1" x="28"/>
        <item sd="0" m="1" x="29"/>
        <item sd="0" x="10"/>
        <item sd="0" x="11"/>
        <item sd="0" m="1" x="30"/>
        <item sd="0" m="1" x="31"/>
        <item sd="0" m="1" x="32"/>
        <item sd="0" m="1" x="33"/>
        <item sd="0" m="1" x="34"/>
        <item sd="0" m="1" x="35"/>
        <item sd="0" m="1" x="13"/>
        <item sd="0" x="2"/>
        <item m="1" x="22"/>
        <item sd="0" m="1" x="21"/>
        <item sd="0" x="6"/>
        <item sd="0" m="1" x="19"/>
        <item sd="0" m="1" x="20"/>
        <item sd="0" m="1" x="14"/>
        <item sd="0" m="1" x="18"/>
        <item sd="0" x="3"/>
        <item sd="0" m="1" x="17"/>
        <item n="Ligne / Hameçon /Foène" sd="0" x="7"/>
        <item sd="0" x="0"/>
        <item sd="0" x="5"/>
        <item sd="0" x="9"/>
        <item t="default" sd="0"/>
      </items>
      <autoSortScope>
        <pivotArea dataOnly="0" outline="0" fieldPosition="0">
          <references count="1">
            <reference field="4294967294" count="1" selected="0">
              <x v="0"/>
            </reference>
          </references>
        </pivotArea>
      </autoSortScope>
    </pivotField>
    <pivotField showAll="0"/>
    <pivotField showAll="0"/>
    <pivotField showAll="0"/>
    <pivotField showAll="0"/>
  </pivotFields>
  <rowFields count="2">
    <field x="15"/>
    <field x="3"/>
  </rowFields>
  <rowItems count="14">
    <i>
      <x v="32"/>
    </i>
    <i>
      <x v="3"/>
    </i>
    <i>
      <x v="25"/>
    </i>
    <i>
      <x v="10"/>
    </i>
    <i>
      <x v="13"/>
    </i>
    <i>
      <x v="30"/>
    </i>
    <i>
      <x v="33"/>
    </i>
    <i>
      <x v="14"/>
    </i>
    <i>
      <x v="22"/>
    </i>
    <i>
      <x v="35"/>
    </i>
    <i>
      <x v="1"/>
    </i>
    <i>
      <x v="34"/>
    </i>
    <i>
      <x/>
    </i>
    <i t="grand">
      <x/>
    </i>
  </rowItems>
  <colItems count="1">
    <i/>
  </colItems>
  <dataFields count="1">
    <dataField name="Nombre de Objet ID (A&gt;Z)"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C051A1E-F29D-40F9-B9B8-E2BE8603F9DF}" name="Tableau croisé dynamique1"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location ref="D3:E15" firstHeaderRow="1" firstDataRow="1" firstDataCol="1"/>
  <pivotFields count="20">
    <pivotField dataField="1" showAll="0"/>
    <pivotField showAll="0"/>
    <pivotField showAll="0"/>
    <pivotField showAll="0" sortType="ascending"/>
    <pivotField showAll="0"/>
    <pivotField axis="axisRow" showAll="0" sortType="ascending">
      <items count="13">
        <item m="1" x="11"/>
        <item x="8"/>
        <item x="0"/>
        <item x="1"/>
        <item x="2"/>
        <item x="6"/>
        <item x="10"/>
        <item x="5"/>
        <item x="9"/>
        <item x="7"/>
        <item x="3"/>
        <item x="4"/>
        <item t="default"/>
      </items>
    </pivotField>
    <pivotField showAll="0"/>
    <pivotField showAll="0"/>
    <pivotField showAll="0"/>
    <pivotField showAll="0"/>
    <pivotField showAll="0"/>
    <pivotField showAll="0"/>
    <pivotField showAll="0"/>
    <pivotField showAll="0"/>
    <pivotField showAll="0"/>
    <pivotField showAll="0" sortType="descending">
      <autoSortScope>
        <pivotArea dataOnly="0" outline="0" fieldPosition="0">
          <references count="1">
            <reference field="4294967294" count="1" selected="0">
              <x v="0"/>
            </reference>
          </references>
        </pivotArea>
      </autoSortScope>
    </pivotField>
    <pivotField showAll="0"/>
    <pivotField showAll="0"/>
    <pivotField showAll="0"/>
    <pivotField showAll="0"/>
  </pivotFields>
  <rowFields count="1">
    <field x="5"/>
  </rowFields>
  <rowItems count="12">
    <i>
      <x v="1"/>
    </i>
    <i>
      <x v="2"/>
    </i>
    <i>
      <x v="3"/>
    </i>
    <i>
      <x v="4"/>
    </i>
    <i>
      <x v="5"/>
    </i>
    <i>
      <x v="6"/>
    </i>
    <i>
      <x v="7"/>
    </i>
    <i>
      <x v="8"/>
    </i>
    <i>
      <x v="9"/>
    </i>
    <i>
      <x v="10"/>
    </i>
    <i>
      <x v="11"/>
    </i>
    <i t="grand">
      <x/>
    </i>
  </rowItems>
  <colItems count="1">
    <i/>
  </colItems>
  <dataFields count="1">
    <dataField name="Nombre de Objet ID (A&gt;Z)"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Inventaire" displayName="Inventaire" ref="A3:S730" totalsRowShown="0" headerRowDxfId="48" dataDxfId="46" headerRowBorderDxfId="47" tableBorderDxfId="45" totalsRowBorderDxfId="44">
  <autoFilter ref="A3:S730" xr:uid="{00000000-000C-0000-FFFF-FFFF00000000}"/>
  <sortState xmlns:xlrd2="http://schemas.microsoft.com/office/spreadsheetml/2017/richdata2" ref="A4:S730">
    <sortCondition ref="A3:A730"/>
  </sortState>
  <tableColumns count="19">
    <tableColumn id="2" xr3:uid="{00000000-0010-0000-0000-000002000000}" name="Objet ID (A&gt;Z)" dataDxfId="43"/>
    <tableColumn id="1" xr3:uid="{326F6BA3-877A-4F0A-8CD5-3BC4305E65B8}" name="Image (vignette)" dataDxfId="42"/>
    <tableColumn id="5" xr3:uid="{00000000-0010-0000-0000-000005000000}" name="Cote" dataDxfId="41"/>
    <tableColumn id="7" xr3:uid="{E5666E5B-A345-4CA6-A5F3-2AF395E51FAD}" name="Descriptif" dataDxfId="40"/>
    <tableColumn id="4" xr3:uid="{00000000-0010-0000-0000-000004000000}" name="Description détaillée" dataDxfId="39"/>
    <tableColumn id="12" xr3:uid="{015B83B6-3BBA-4A5B-A2EA-9C34E51B63CE}" name="Inv. 2024" dataDxfId="38"/>
    <tableColumn id="20" xr3:uid="{00000000-0010-0000-0000-000014000000}" name="Endroit24" dataDxfId="37"/>
    <tableColumn id="15" xr3:uid="{00000000-0010-0000-0000-00000F000000}" name="Lieux" dataDxfId="36"/>
    <tableColumn id="18" xr3:uid="{00000000-0010-0000-0000-000012000000}" name="Epoque" dataDxfId="35"/>
    <tableColumn id="11" xr3:uid="{42C647B1-63A6-4DD1-926E-6E07C1D6035F}" name="Date début" dataDxfId="34"/>
    <tableColumn id="9" xr3:uid="{F57DF468-63BD-4B7A-A600-D3E8EF930E46}" name="Date fin" dataDxfId="33"/>
    <tableColumn id="8" xr3:uid="{00000000-0010-0000-0000-000008000000}" name="Etat [liste]" dataDxfId="32"/>
    <tableColumn id="10" xr3:uid="{00000000-0010-0000-0000-00000A000000}" name="Domaines [liste]" dataDxfId="31"/>
    <tableColumn id="14" xr3:uid="{00000000-0010-0000-0000-00000E000000}" name="Marque(s), signature(s)" dataDxfId="30"/>
    <tableColumn id="47" xr3:uid="{00000000-0010-0000-0000-00002F000000}" name="Contributions / Don de" dataDxfId="29"/>
    <tableColumn id="6" xr3:uid="{C33EDD1A-C7B9-4706-AA8E-78F7B8FD696D}" name="Hauteur cellules" dataDxfId="28">
      <calculatedColumnFormula>$P$1</calculatedColumnFormula>
    </tableColumn>
    <tableColumn id="16" xr3:uid="{4A425ADD-143F-40CA-89A5-73B4A8D91898}" name="Baraque22" dataDxfId="27"/>
    <tableColumn id="17" xr3:uid="{550198CB-A6E1-45FD-AA20-FE4A0141466F}" name="Endroit22" dataDxfId="26"/>
    <tableColumn id="22" xr3:uid="{4ED283F0-0B2B-4E88-88BC-18B339EFA2EF}" name="Info/Expo22" dataDxfId="2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B46B034-AB4C-4E36-8325-747F067FDFC7}" name="Tableau1" displayName="Tableau1" ref="C1:D15" totalsRowShown="0" headerRowDxfId="24" dataDxfId="23">
  <autoFilter ref="C1:D15" xr:uid="{4B46B034-AB4C-4E36-8325-747F067FDFC7}"/>
  <sortState xmlns:xlrd2="http://schemas.microsoft.com/office/spreadsheetml/2017/richdata2" ref="C2:D15">
    <sortCondition ref="C3:C15"/>
  </sortState>
  <tableColumns count="2">
    <tableColumn id="1" xr3:uid="{A42CB9D6-72EB-4407-99F0-23738932DE3B}" name="Domaine" dataDxfId="22"/>
    <tableColumn id="2" xr3:uid="{6969859C-D163-4B49-9F8E-B3CE2C563F58}" name="Domaines complémentaires inclus dans la définition" dataDxfId="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4AB44D0-01E5-4F89-BC9C-9F6F983C6B45}" name="Tableau2" displayName="Tableau2" ref="A3:S9" totalsRowShown="0" headerRowDxfId="20" dataDxfId="19">
  <autoFilter ref="A3:S9" xr:uid="{E4AB44D0-01E5-4F89-BC9C-9F6F983C6B45}"/>
  <sortState xmlns:xlrd2="http://schemas.microsoft.com/office/spreadsheetml/2017/richdata2" ref="A4:S9">
    <sortCondition ref="A3:A9"/>
  </sortState>
  <tableColumns count="19">
    <tableColumn id="1" xr3:uid="{700AF494-EC1B-4692-95D4-77E3D0E8EBFD}" name="Objet ID (A&gt;Z)" dataDxfId="18"/>
    <tableColumn id="2" xr3:uid="{2B5FE3AA-48C1-41E1-85D9-054CF7D3F69D}" name="Image (vignette)" dataDxfId="17"/>
    <tableColumn id="3" xr3:uid="{78591AE0-710D-4BB4-9A9A-3F95EEC148C3}" name="Cote" dataDxfId="16"/>
    <tableColumn id="4" xr3:uid="{09B41B2F-56D7-42C8-B451-BC723663BDFE}" name="Descriptif" dataDxfId="15">
      <calculatedColumnFormula>VLOOKUP(Tableau2[[#This Row],[Objet ID (A&gt;Z)]],Inventaire[[Objet ID (A&gt;Z)]:[Description détaillée]],5,FALSE)</calculatedColumnFormula>
    </tableColumn>
    <tableColumn id="5" xr3:uid="{4BDFD4F3-41D4-4EE5-9CEE-EE500E5012FC}" name="Description détaillée" dataDxfId="14"/>
    <tableColumn id="6" xr3:uid="{235638DE-DF0E-4DE9-96E6-321E631EA671}" name="Inv. 2024" dataDxfId="13"/>
    <tableColumn id="7" xr3:uid="{0EFF3033-45B0-4319-BDC9-5271187563CF}" name="Endroit24" dataDxfId="12"/>
    <tableColumn id="8" xr3:uid="{42785E52-E04C-4F89-ADEC-A4B1840A275C}" name="Baraque22" dataDxfId="11"/>
    <tableColumn id="9" xr3:uid="{F0E90E1B-EC1D-4039-87D9-A6E178601A48}" name="Endroit22" dataDxfId="10"/>
    <tableColumn id="10" xr3:uid="{032FE937-C220-4475-A329-6201AE7B5B4A}" name="Info/Expo22" dataDxfId="9"/>
    <tableColumn id="11" xr3:uid="{291B7764-319B-4D8B-80A1-C48D29438DD6}" name="Lieux" dataDxfId="8"/>
    <tableColumn id="12" xr3:uid="{3D86BA1A-F9F1-4626-92CA-276EC41E2E15}" name="Epoque" dataDxfId="7"/>
    <tableColumn id="13" xr3:uid="{F00757B1-F6B6-4A0B-B408-B0BC7F6714E7}" name="Date début" dataDxfId="6"/>
    <tableColumn id="14" xr3:uid="{8EC51CBE-2729-4A8D-85EB-F2935E8818A3}" name="Date fin" dataDxfId="5"/>
    <tableColumn id="15" xr3:uid="{C4899079-4044-4C5D-A0E1-89E0DCB41292}" name="Etat [liste]" dataDxfId="4"/>
    <tableColumn id="16" xr3:uid="{2E29EC57-43EB-45F6-A07E-4EFED2ABAA08}" name="Domaines [liste]" dataDxfId="3"/>
    <tableColumn id="17" xr3:uid="{DFBC1A4D-ACEB-4EDA-A63D-613F588E26E8}" name="Marque(s), signature(s)" dataDxfId="2"/>
    <tableColumn id="18" xr3:uid="{8D0AA360-F5C3-444C-8DB0-21FB8E94EDE1}" name="Contributions / Don de" dataDxfId="1"/>
    <tableColumn id="19" xr3:uid="{35AA3543-9DCC-4C86-8DFE-EBA1754FDCFC}" name="Hauteur cellules"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us-e.ne.ch/app/eng1/f?p=135:8:::NO:8:P8_MUSEE:21"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youtube.com/watch?v=RjtflaaiwrI" TargetMode="External"/><Relationship Id="rId1" Type="http://schemas.openxmlformats.org/officeDocument/2006/relationships/hyperlink" Target="https://excel-image-assistant.com/download"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30"/>
  <sheetViews>
    <sheetView showZeros="0" tabSelected="1" zoomScaleNormal="100" workbookViewId="0">
      <pane ySplit="3" topLeftCell="A4" activePane="bottomLeft" state="frozen"/>
      <selection pane="bottomLeft" activeCell="A4" sqref="A4"/>
    </sheetView>
  </sheetViews>
  <sheetFormatPr baseColWidth="10" defaultColWidth="11" defaultRowHeight="12.75" outlineLevelCol="1" x14ac:dyDescent="0.25"/>
  <cols>
    <col min="1" max="1" width="16.42578125" style="6" bestFit="1" customWidth="1"/>
    <col min="2" max="2" width="18.42578125" style="6" bestFit="1" customWidth="1"/>
    <col min="3" max="3" width="16.28515625" style="6" bestFit="1" customWidth="1"/>
    <col min="4" max="4" width="13" style="6" bestFit="1" customWidth="1"/>
    <col min="5" max="5" width="120.140625" style="42" bestFit="1" customWidth="1"/>
    <col min="6" max="6" width="12.7109375" style="6" hidden="1" customWidth="1" outlineLevel="1"/>
    <col min="7" max="7" width="13.28515625" style="6" hidden="1" customWidth="1" outlineLevel="1"/>
    <col min="8" max="8" width="10.85546875" style="6" bestFit="1" customWidth="1" collapsed="1"/>
    <col min="9" max="9" width="11.42578125" style="6" bestFit="1" customWidth="1"/>
    <col min="10" max="10" width="14.42578125" style="6" hidden="1" customWidth="1" outlineLevel="1"/>
    <col min="11" max="11" width="11.7109375" style="43" hidden="1" customWidth="1" outlineLevel="1"/>
    <col min="12" max="12" width="13.5703125" style="7" hidden="1" customWidth="1" outlineLevel="1"/>
    <col min="13" max="13" width="21.7109375" style="7" bestFit="1" customWidth="1" collapsed="1"/>
    <col min="14" max="15" width="23.7109375" style="6" bestFit="1" customWidth="1"/>
    <col min="16" max="16" width="18.140625" style="6" hidden="1" customWidth="1" outlineLevel="1"/>
    <col min="17" max="17" width="14" style="6" hidden="1" customWidth="1" outlineLevel="1"/>
    <col min="18" max="18" width="13.28515625" style="6" hidden="1" customWidth="1" outlineLevel="1"/>
    <col min="19" max="19" width="15.140625" style="6" hidden="1" customWidth="1" outlineLevel="1"/>
    <col min="20" max="20" width="11" style="6" collapsed="1"/>
    <col min="21" max="16384" width="11" style="6"/>
  </cols>
  <sheetData>
    <row r="1" spans="1:19" ht="76.5" hidden="1" x14ac:dyDescent="0.25">
      <c r="A1" s="39"/>
      <c r="B1" s="6" t="s">
        <v>2880</v>
      </c>
      <c r="C1" s="40" t="s">
        <v>0</v>
      </c>
      <c r="D1" s="41" t="s">
        <v>1</v>
      </c>
      <c r="E1" s="42" t="s">
        <v>2936</v>
      </c>
      <c r="N1" s="6" t="s">
        <v>2884</v>
      </c>
      <c r="O1" s="6" t="s">
        <v>2</v>
      </c>
      <c r="P1" s="6" t="s">
        <v>3</v>
      </c>
    </row>
    <row r="2" spans="1:19" hidden="1" x14ac:dyDescent="0.25">
      <c r="A2" s="44">
        <v>1</v>
      </c>
      <c r="B2" s="44">
        <v>2</v>
      </c>
      <c r="C2" s="44">
        <v>3</v>
      </c>
      <c r="D2" s="44">
        <v>4</v>
      </c>
      <c r="E2" s="44">
        <v>5</v>
      </c>
      <c r="F2" s="44">
        <v>6</v>
      </c>
      <c r="G2" s="44">
        <v>7</v>
      </c>
      <c r="H2" s="44">
        <v>8</v>
      </c>
      <c r="I2" s="44">
        <v>9</v>
      </c>
      <c r="J2" s="44">
        <v>10</v>
      </c>
      <c r="K2" s="44">
        <v>11</v>
      </c>
      <c r="L2" s="44">
        <v>12</v>
      </c>
      <c r="M2" s="44">
        <v>13</v>
      </c>
      <c r="N2" s="44">
        <v>14</v>
      </c>
      <c r="O2" s="44">
        <v>15</v>
      </c>
      <c r="P2" s="44"/>
    </row>
    <row r="3" spans="1:19" x14ac:dyDescent="0.25">
      <c r="A3" s="9" t="s">
        <v>4</v>
      </c>
      <c r="B3" s="9" t="s">
        <v>5</v>
      </c>
      <c r="C3" s="9" t="s">
        <v>6</v>
      </c>
      <c r="D3" s="9" t="s">
        <v>7</v>
      </c>
      <c r="E3" s="10" t="s">
        <v>8</v>
      </c>
      <c r="F3" s="8" t="s">
        <v>9</v>
      </c>
      <c r="G3" s="8" t="s">
        <v>10</v>
      </c>
      <c r="H3" s="9" t="s">
        <v>14</v>
      </c>
      <c r="I3" s="9" t="s">
        <v>15</v>
      </c>
      <c r="J3" s="11" t="s">
        <v>16</v>
      </c>
      <c r="K3" s="11" t="s">
        <v>17</v>
      </c>
      <c r="L3" s="8" t="s">
        <v>18</v>
      </c>
      <c r="M3" s="9" t="s">
        <v>19</v>
      </c>
      <c r="N3" s="9" t="s">
        <v>20</v>
      </c>
      <c r="O3" s="9" t="s">
        <v>21</v>
      </c>
      <c r="P3" s="12" t="s">
        <v>22</v>
      </c>
      <c r="Q3" s="47" t="s">
        <v>11</v>
      </c>
      <c r="R3" s="47" t="s">
        <v>12</v>
      </c>
      <c r="S3" s="47" t="s">
        <v>13</v>
      </c>
    </row>
    <row r="4" spans="1:19" ht="76.5" x14ac:dyDescent="0.25">
      <c r="A4" s="6" t="s">
        <v>2889</v>
      </c>
      <c r="D4" s="6" t="s">
        <v>23</v>
      </c>
      <c r="E4" s="33" t="s">
        <v>2839</v>
      </c>
      <c r="F4" s="6" t="s">
        <v>24</v>
      </c>
      <c r="G4" s="6" t="s">
        <v>25</v>
      </c>
      <c r="I4" s="7"/>
      <c r="J4" s="7"/>
      <c r="K4" s="7"/>
      <c r="L4" s="7" t="s">
        <v>26</v>
      </c>
      <c r="M4" s="6" t="s">
        <v>2836</v>
      </c>
      <c r="N4" s="7"/>
      <c r="P4" s="6" t="str">
        <f t="shared" ref="P4:P67" si="0">$P$1</f>
        <v>v
v
v
v
v
v</v>
      </c>
    </row>
    <row r="5" spans="1:19" ht="76.5" x14ac:dyDescent="0.25">
      <c r="A5" s="6" t="s">
        <v>2890</v>
      </c>
      <c r="D5" s="6" t="s">
        <v>96</v>
      </c>
      <c r="E5" s="33" t="s">
        <v>2887</v>
      </c>
      <c r="F5" s="6" t="s">
        <v>27</v>
      </c>
      <c r="G5" s="6" t="s">
        <v>28</v>
      </c>
      <c r="H5" s="6" t="s">
        <v>29</v>
      </c>
      <c r="I5" s="7">
        <v>1908</v>
      </c>
      <c r="J5" s="7">
        <v>1908</v>
      </c>
      <c r="K5" s="7">
        <v>1908</v>
      </c>
      <c r="L5" s="7" t="s">
        <v>26</v>
      </c>
      <c r="M5" s="7" t="s">
        <v>30</v>
      </c>
      <c r="N5" s="7" t="s">
        <v>2888</v>
      </c>
      <c r="O5" s="6" t="s">
        <v>2886</v>
      </c>
      <c r="P5" s="6" t="str">
        <f t="shared" si="0"/>
        <v>v
v
v
v
v
v</v>
      </c>
    </row>
    <row r="6" spans="1:19" ht="76.5" x14ac:dyDescent="0.25">
      <c r="A6" s="6" t="s">
        <v>31</v>
      </c>
      <c r="C6" s="6" t="s">
        <v>32</v>
      </c>
      <c r="D6" s="6" t="s">
        <v>33</v>
      </c>
      <c r="E6" s="37" t="s">
        <v>34</v>
      </c>
      <c r="F6" s="6" t="s">
        <v>35</v>
      </c>
      <c r="G6" s="6" t="s">
        <v>36</v>
      </c>
      <c r="H6" s="6" t="s">
        <v>38</v>
      </c>
      <c r="I6" s="32"/>
      <c r="J6" s="32"/>
      <c r="K6" s="32"/>
      <c r="L6" s="6" t="s">
        <v>39</v>
      </c>
      <c r="M6" s="6" t="s">
        <v>2836</v>
      </c>
      <c r="O6" s="6" t="s">
        <v>40</v>
      </c>
      <c r="P6" s="6" t="str">
        <f t="shared" si="0"/>
        <v>v
v
v
v
v
v</v>
      </c>
      <c r="Q6" s="6" t="s">
        <v>35</v>
      </c>
      <c r="R6" s="6">
        <v>483</v>
      </c>
      <c r="S6" s="6" t="s">
        <v>37</v>
      </c>
    </row>
    <row r="7" spans="1:19" ht="76.5" x14ac:dyDescent="0.25">
      <c r="A7" s="6" t="s">
        <v>41</v>
      </c>
      <c r="C7" s="6" t="s">
        <v>42</v>
      </c>
      <c r="D7" s="6" t="s">
        <v>43</v>
      </c>
      <c r="E7" s="37" t="s">
        <v>44</v>
      </c>
      <c r="F7" s="6" t="s">
        <v>35</v>
      </c>
      <c r="H7" s="6" t="s">
        <v>38</v>
      </c>
      <c r="I7" s="32"/>
      <c r="J7" s="32"/>
      <c r="K7" s="32"/>
      <c r="L7" s="6" t="s">
        <v>39</v>
      </c>
      <c r="M7" s="6" t="s">
        <v>2836</v>
      </c>
      <c r="O7" s="6" t="s">
        <v>40</v>
      </c>
      <c r="P7" s="6" t="str">
        <f t="shared" si="0"/>
        <v>v
v
v
v
v
v</v>
      </c>
      <c r="Q7" s="6" t="s">
        <v>45</v>
      </c>
    </row>
    <row r="8" spans="1:19" ht="76.5" x14ac:dyDescent="0.25">
      <c r="A8" s="6" t="s">
        <v>46</v>
      </c>
      <c r="C8" s="6" t="s">
        <v>47</v>
      </c>
      <c r="D8" s="6" t="s">
        <v>48</v>
      </c>
      <c r="E8" s="37" t="s">
        <v>49</v>
      </c>
      <c r="F8" s="6" t="s">
        <v>35</v>
      </c>
      <c r="G8" s="6" t="s">
        <v>36</v>
      </c>
      <c r="I8" s="32"/>
      <c r="J8" s="32"/>
      <c r="K8" s="32"/>
      <c r="L8" s="6" t="s">
        <v>39</v>
      </c>
      <c r="M8" s="45" t="s">
        <v>50</v>
      </c>
      <c r="O8" s="6" t="s">
        <v>40</v>
      </c>
      <c r="P8" s="6" t="str">
        <f t="shared" si="0"/>
        <v>v
v
v
v
v
v</v>
      </c>
      <c r="Q8" s="6" t="s">
        <v>35</v>
      </c>
      <c r="R8" s="6">
        <v>481</v>
      </c>
    </row>
    <row r="9" spans="1:19" ht="76.5" x14ac:dyDescent="0.25">
      <c r="A9" s="6" t="s">
        <v>51</v>
      </c>
      <c r="C9" s="6" t="s">
        <v>52</v>
      </c>
      <c r="D9" s="6" t="s">
        <v>53</v>
      </c>
      <c r="E9" s="37" t="s">
        <v>54</v>
      </c>
      <c r="F9" s="6" t="s">
        <v>27</v>
      </c>
      <c r="G9" s="6" t="s">
        <v>28</v>
      </c>
      <c r="I9" s="32" t="s">
        <v>56</v>
      </c>
      <c r="J9" s="32">
        <v>1965</v>
      </c>
      <c r="K9" s="32">
        <v>1970</v>
      </c>
      <c r="L9" s="6"/>
      <c r="M9" s="6" t="s">
        <v>2836</v>
      </c>
      <c r="O9" s="6" t="s">
        <v>57</v>
      </c>
      <c r="P9" s="6" t="str">
        <f t="shared" si="0"/>
        <v>v
v
v
v
v
v</v>
      </c>
      <c r="Q9" s="6" t="s">
        <v>27</v>
      </c>
      <c r="R9" s="6" t="s">
        <v>55</v>
      </c>
    </row>
    <row r="10" spans="1:19" ht="76.5" x14ac:dyDescent="0.25">
      <c r="A10" s="6" t="s">
        <v>58</v>
      </c>
      <c r="C10" s="6" t="s">
        <v>59</v>
      </c>
      <c r="D10" s="6" t="s">
        <v>60</v>
      </c>
      <c r="E10" s="37" t="s">
        <v>61</v>
      </c>
      <c r="F10" s="6" t="s">
        <v>35</v>
      </c>
      <c r="G10" s="6" t="s">
        <v>62</v>
      </c>
      <c r="I10" s="32" t="s">
        <v>63</v>
      </c>
      <c r="J10" s="32">
        <v>1955</v>
      </c>
      <c r="K10" s="32">
        <v>1959</v>
      </c>
      <c r="L10" s="6" t="s">
        <v>26</v>
      </c>
      <c r="M10" s="45" t="s">
        <v>64</v>
      </c>
      <c r="O10" s="6" t="s">
        <v>57</v>
      </c>
      <c r="P10" s="6" t="str">
        <f t="shared" si="0"/>
        <v>v
v
v
v
v
v</v>
      </c>
      <c r="Q10" s="6" t="s">
        <v>35</v>
      </c>
      <c r="R10" s="6">
        <v>470</v>
      </c>
    </row>
    <row r="11" spans="1:19" ht="76.5" x14ac:dyDescent="0.25">
      <c r="A11" s="6" t="s">
        <v>67</v>
      </c>
      <c r="C11" s="6" t="s">
        <v>68</v>
      </c>
      <c r="D11" s="6" t="s">
        <v>69</v>
      </c>
      <c r="E11" s="37" t="s">
        <v>70</v>
      </c>
      <c r="F11" s="6" t="s">
        <v>35</v>
      </c>
      <c r="G11" s="6" t="s">
        <v>36</v>
      </c>
      <c r="H11" s="6" t="s">
        <v>71</v>
      </c>
      <c r="I11" s="32" t="s">
        <v>72</v>
      </c>
      <c r="J11" s="32">
        <v>1935</v>
      </c>
      <c r="K11" s="32">
        <v>1945</v>
      </c>
      <c r="L11" s="6" t="s">
        <v>26</v>
      </c>
      <c r="M11" s="45" t="s">
        <v>50</v>
      </c>
      <c r="O11" s="6" t="s">
        <v>73</v>
      </c>
      <c r="P11" s="6" t="str">
        <f t="shared" si="0"/>
        <v>v
v
v
v
v
v</v>
      </c>
      <c r="Q11" s="6" t="s">
        <v>35</v>
      </c>
      <c r="R11" s="6">
        <v>480</v>
      </c>
    </row>
    <row r="12" spans="1:19" ht="76.5" x14ac:dyDescent="0.25">
      <c r="A12" s="6" t="s">
        <v>80</v>
      </c>
      <c r="C12" s="6" t="s">
        <v>81</v>
      </c>
      <c r="D12" s="6" t="s">
        <v>82</v>
      </c>
      <c r="E12" s="37" t="s">
        <v>83</v>
      </c>
      <c r="F12" s="6" t="s">
        <v>24</v>
      </c>
      <c r="G12" s="6" t="s">
        <v>25</v>
      </c>
      <c r="H12" s="6" t="s">
        <v>85</v>
      </c>
      <c r="I12" s="32"/>
      <c r="J12" s="32"/>
      <c r="K12" s="32"/>
      <c r="L12" s="6" t="s">
        <v>39</v>
      </c>
      <c r="M12" s="45" t="s">
        <v>2837</v>
      </c>
      <c r="O12" s="6" t="s">
        <v>86</v>
      </c>
      <c r="P12" s="6" t="str">
        <f t="shared" si="0"/>
        <v>v
v
v
v
v
v</v>
      </c>
      <c r="Q12" s="6" t="s">
        <v>24</v>
      </c>
      <c r="R12" s="6" t="s">
        <v>84</v>
      </c>
    </row>
    <row r="13" spans="1:19" ht="76.5" x14ac:dyDescent="0.25">
      <c r="A13" s="6" t="s">
        <v>87</v>
      </c>
      <c r="C13" s="6" t="s">
        <v>88</v>
      </c>
      <c r="D13" s="6" t="s">
        <v>89</v>
      </c>
      <c r="E13" s="37" t="s">
        <v>90</v>
      </c>
      <c r="F13" s="6" t="s">
        <v>35</v>
      </c>
      <c r="G13" s="6" t="s">
        <v>62</v>
      </c>
      <c r="I13" s="32"/>
      <c r="J13" s="32"/>
      <c r="K13" s="32"/>
      <c r="L13" s="6" t="s">
        <v>39</v>
      </c>
      <c r="M13" s="45" t="s">
        <v>92</v>
      </c>
      <c r="N13" s="6" t="s">
        <v>2876</v>
      </c>
      <c r="O13" s="6" t="s">
        <v>93</v>
      </c>
      <c r="P13" s="6" t="str">
        <f t="shared" si="0"/>
        <v>v
v
v
v
v
v</v>
      </c>
      <c r="Q13" s="6" t="s">
        <v>35</v>
      </c>
      <c r="S13" s="6" t="s">
        <v>91</v>
      </c>
    </row>
    <row r="14" spans="1:19" ht="76.5" x14ac:dyDescent="0.25">
      <c r="A14" s="6" t="s">
        <v>100</v>
      </c>
      <c r="C14" s="6" t="s">
        <v>101</v>
      </c>
      <c r="D14" s="6" t="s">
        <v>96</v>
      </c>
      <c r="E14" s="37" t="s">
        <v>102</v>
      </c>
      <c r="F14" s="6" t="s">
        <v>35</v>
      </c>
      <c r="G14" s="6" t="s">
        <v>62</v>
      </c>
      <c r="H14" s="6" t="s">
        <v>85</v>
      </c>
      <c r="I14" s="32"/>
      <c r="J14" s="32"/>
      <c r="K14" s="32"/>
      <c r="L14" s="6"/>
      <c r="M14" s="6" t="s">
        <v>30</v>
      </c>
      <c r="O14" s="6" t="s">
        <v>99</v>
      </c>
      <c r="P14" s="6" t="str">
        <f t="shared" si="0"/>
        <v>v
v
v
v
v
v</v>
      </c>
      <c r="Q14" s="6" t="s">
        <v>45</v>
      </c>
    </row>
    <row r="15" spans="1:19" ht="76.5" x14ac:dyDescent="0.25">
      <c r="A15" s="6" t="s">
        <v>103</v>
      </c>
      <c r="C15" s="6" t="s">
        <v>104</v>
      </c>
      <c r="D15" s="6" t="s">
        <v>105</v>
      </c>
      <c r="E15" s="37" t="s">
        <v>106</v>
      </c>
      <c r="F15" s="6" t="s">
        <v>107</v>
      </c>
      <c r="G15" s="6" t="s">
        <v>36</v>
      </c>
      <c r="I15" s="32"/>
      <c r="J15" s="32"/>
      <c r="K15" s="32"/>
      <c r="L15" s="6"/>
      <c r="M15" s="45" t="s">
        <v>2837</v>
      </c>
      <c r="O15" s="6" t="s">
        <v>108</v>
      </c>
      <c r="P15" s="6" t="str">
        <f t="shared" si="0"/>
        <v>v
v
v
v
v
v</v>
      </c>
      <c r="Q15" s="6" t="s">
        <v>107</v>
      </c>
    </row>
    <row r="16" spans="1:19" ht="76.5" x14ac:dyDescent="0.25">
      <c r="A16" s="6" t="s">
        <v>109</v>
      </c>
      <c r="C16" s="6" t="s">
        <v>110</v>
      </c>
      <c r="D16" s="6" t="s">
        <v>111</v>
      </c>
      <c r="E16" s="37" t="s">
        <v>112</v>
      </c>
      <c r="F16" s="6" t="s">
        <v>35</v>
      </c>
      <c r="G16" s="6" t="s">
        <v>62</v>
      </c>
      <c r="I16" s="32"/>
      <c r="J16" s="32"/>
      <c r="K16" s="32"/>
      <c r="M16" s="6" t="s">
        <v>113</v>
      </c>
      <c r="N16" s="7"/>
      <c r="O16" s="6" t="s">
        <v>108</v>
      </c>
      <c r="P16" s="6" t="str">
        <f t="shared" si="0"/>
        <v>v
v
v
v
v
v</v>
      </c>
    </row>
    <row r="17" spans="1:19" ht="76.5" x14ac:dyDescent="0.25">
      <c r="A17" s="6" t="s">
        <v>114</v>
      </c>
      <c r="C17" s="6" t="s">
        <v>115</v>
      </c>
      <c r="D17" s="6" t="s">
        <v>2860</v>
      </c>
      <c r="E17" s="37" t="s">
        <v>116</v>
      </c>
      <c r="F17" s="6" t="s">
        <v>35</v>
      </c>
      <c r="G17" s="6" t="s">
        <v>62</v>
      </c>
      <c r="I17" s="32"/>
      <c r="J17" s="32"/>
      <c r="K17" s="32"/>
      <c r="M17" s="6" t="s">
        <v>113</v>
      </c>
      <c r="N17" s="7"/>
      <c r="O17" s="6" t="s">
        <v>108</v>
      </c>
      <c r="P17" s="6" t="str">
        <f t="shared" si="0"/>
        <v>v
v
v
v
v
v</v>
      </c>
    </row>
    <row r="18" spans="1:19" ht="76.5" x14ac:dyDescent="0.25">
      <c r="A18" s="6" t="s">
        <v>117</v>
      </c>
      <c r="C18" s="6" t="s">
        <v>118</v>
      </c>
      <c r="D18" s="6" t="s">
        <v>119</v>
      </c>
      <c r="E18" s="37" t="s">
        <v>120</v>
      </c>
      <c r="F18" s="6" t="s">
        <v>35</v>
      </c>
      <c r="G18" s="6" t="s">
        <v>62</v>
      </c>
      <c r="I18" s="32"/>
      <c r="J18" s="32"/>
      <c r="K18" s="32"/>
      <c r="L18" s="6"/>
      <c r="M18" s="6" t="s">
        <v>66</v>
      </c>
      <c r="O18" s="6" t="s">
        <v>122</v>
      </c>
      <c r="P18" s="6" t="str">
        <f t="shared" si="0"/>
        <v>v
v
v
v
v
v</v>
      </c>
      <c r="Q18" s="6" t="s">
        <v>35</v>
      </c>
      <c r="S18" s="6" t="s">
        <v>121</v>
      </c>
    </row>
    <row r="19" spans="1:19" ht="76.5" x14ac:dyDescent="0.25">
      <c r="A19" s="6" t="s">
        <v>123</v>
      </c>
      <c r="C19" s="6" t="s">
        <v>124</v>
      </c>
      <c r="D19" s="6" t="s">
        <v>125</v>
      </c>
      <c r="E19" s="37" t="s">
        <v>126</v>
      </c>
      <c r="F19" s="6" t="s">
        <v>35</v>
      </c>
      <c r="G19" s="6" t="s">
        <v>62</v>
      </c>
      <c r="I19" s="32"/>
      <c r="J19" s="32"/>
      <c r="K19" s="32"/>
      <c r="L19" s="6" t="s">
        <v>128</v>
      </c>
      <c r="M19" s="45" t="s">
        <v>64</v>
      </c>
      <c r="O19" s="6" t="s">
        <v>129</v>
      </c>
      <c r="P19" s="6" t="str">
        <f t="shared" si="0"/>
        <v>v
v
v
v
v
v</v>
      </c>
      <c r="Q19" s="6" t="s">
        <v>35</v>
      </c>
      <c r="S19" s="6" t="s">
        <v>127</v>
      </c>
    </row>
    <row r="20" spans="1:19" ht="76.5" x14ac:dyDescent="0.25">
      <c r="A20" s="6" t="s">
        <v>130</v>
      </c>
      <c r="C20" s="6" t="s">
        <v>131</v>
      </c>
      <c r="D20" s="6" t="s">
        <v>74</v>
      </c>
      <c r="E20" s="37" t="s">
        <v>132</v>
      </c>
      <c r="F20" s="6" t="s">
        <v>35</v>
      </c>
      <c r="G20" s="6" t="s">
        <v>62</v>
      </c>
      <c r="I20" s="32" t="s">
        <v>98</v>
      </c>
      <c r="J20" s="32">
        <v>1919</v>
      </c>
      <c r="K20" s="32">
        <v>1939</v>
      </c>
      <c r="L20" s="6" t="s">
        <v>26</v>
      </c>
      <c r="M20" s="45" t="s">
        <v>64</v>
      </c>
      <c r="O20" s="6" t="s">
        <v>129</v>
      </c>
      <c r="P20" s="6" t="str">
        <f t="shared" si="0"/>
        <v>v
v
v
v
v
v</v>
      </c>
      <c r="Q20" s="6" t="s">
        <v>35</v>
      </c>
      <c r="R20" s="6">
        <v>471</v>
      </c>
    </row>
    <row r="21" spans="1:19" ht="76.5" x14ac:dyDescent="0.25">
      <c r="A21" s="6" t="s">
        <v>133</v>
      </c>
      <c r="C21" s="6" t="s">
        <v>134</v>
      </c>
      <c r="D21" s="6" t="s">
        <v>135</v>
      </c>
      <c r="E21" s="37" t="s">
        <v>136</v>
      </c>
      <c r="F21" s="6" t="s">
        <v>35</v>
      </c>
      <c r="G21" s="6" t="s">
        <v>36</v>
      </c>
      <c r="I21" s="32"/>
      <c r="J21" s="32"/>
      <c r="K21" s="32"/>
      <c r="L21" s="6" t="s">
        <v>39</v>
      </c>
      <c r="M21" s="45" t="s">
        <v>64</v>
      </c>
      <c r="O21" s="6" t="s">
        <v>129</v>
      </c>
      <c r="P21" s="6" t="str">
        <f t="shared" si="0"/>
        <v>v
v
v
v
v
v</v>
      </c>
      <c r="Q21" s="6" t="s">
        <v>35</v>
      </c>
      <c r="R21" s="6">
        <v>481</v>
      </c>
    </row>
    <row r="22" spans="1:19" ht="76.5" x14ac:dyDescent="0.25">
      <c r="A22" s="6" t="s">
        <v>137</v>
      </c>
      <c r="C22" s="6" t="s">
        <v>138</v>
      </c>
      <c r="D22" s="6" t="s">
        <v>139</v>
      </c>
      <c r="E22" s="37" t="s">
        <v>140</v>
      </c>
      <c r="F22" s="6" t="s">
        <v>35</v>
      </c>
      <c r="G22" s="6" t="s">
        <v>62</v>
      </c>
      <c r="I22" s="32"/>
      <c r="J22" s="32"/>
      <c r="K22" s="32"/>
      <c r="L22" s="6" t="s">
        <v>26</v>
      </c>
      <c r="M22" s="6" t="s">
        <v>2836</v>
      </c>
      <c r="O22" s="6" t="s">
        <v>141</v>
      </c>
      <c r="P22" s="6" t="str">
        <f t="shared" si="0"/>
        <v>v
v
v
v
v
v</v>
      </c>
      <c r="Q22" s="6" t="s">
        <v>45</v>
      </c>
    </row>
    <row r="23" spans="1:19" ht="76.5" x14ac:dyDescent="0.25">
      <c r="A23" s="6" t="s">
        <v>142</v>
      </c>
      <c r="C23" s="6" t="s">
        <v>143</v>
      </c>
      <c r="D23" s="6" t="s">
        <v>144</v>
      </c>
      <c r="E23" s="37" t="s">
        <v>145</v>
      </c>
      <c r="F23" s="6" t="s">
        <v>35</v>
      </c>
      <c r="G23" s="6" t="s">
        <v>62</v>
      </c>
      <c r="I23" s="32"/>
      <c r="J23" s="32"/>
      <c r="K23" s="32"/>
      <c r="L23" s="6" t="s">
        <v>146</v>
      </c>
      <c r="M23" s="45" t="s">
        <v>64</v>
      </c>
      <c r="O23" s="6" t="s">
        <v>141</v>
      </c>
      <c r="P23" s="6" t="str">
        <f t="shared" si="0"/>
        <v>v
v
v
v
v
v</v>
      </c>
      <c r="Q23" s="6" t="s">
        <v>35</v>
      </c>
      <c r="R23" s="6">
        <v>463</v>
      </c>
    </row>
    <row r="24" spans="1:19" ht="76.5" x14ac:dyDescent="0.25">
      <c r="A24" s="6" t="s">
        <v>147</v>
      </c>
      <c r="C24" s="6" t="s">
        <v>148</v>
      </c>
      <c r="D24" s="6" t="s">
        <v>48</v>
      </c>
      <c r="E24" s="37" t="s">
        <v>149</v>
      </c>
      <c r="F24" s="6" t="s">
        <v>35</v>
      </c>
      <c r="G24" s="6" t="s">
        <v>62</v>
      </c>
      <c r="I24" s="32" t="s">
        <v>150</v>
      </c>
      <c r="J24" s="32">
        <v>1940</v>
      </c>
      <c r="K24" s="32">
        <v>1949</v>
      </c>
      <c r="L24" s="6" t="s">
        <v>151</v>
      </c>
      <c r="M24" s="45" t="s">
        <v>50</v>
      </c>
      <c r="O24" s="6" t="s">
        <v>152</v>
      </c>
      <c r="P24" s="6" t="str">
        <f t="shared" si="0"/>
        <v>v
v
v
v
v
v</v>
      </c>
      <c r="Q24" s="6" t="s">
        <v>35</v>
      </c>
      <c r="S24" s="6" t="s">
        <v>127</v>
      </c>
    </row>
    <row r="25" spans="1:19" ht="76.5" x14ac:dyDescent="0.25">
      <c r="A25" s="6" t="s">
        <v>153</v>
      </c>
      <c r="C25" s="6" t="s">
        <v>154</v>
      </c>
      <c r="D25" s="6" t="s">
        <v>48</v>
      </c>
      <c r="E25" s="37" t="s">
        <v>155</v>
      </c>
      <c r="F25" s="6" t="s">
        <v>35</v>
      </c>
      <c r="G25" s="6" t="s">
        <v>36</v>
      </c>
      <c r="I25" s="32"/>
      <c r="J25" s="32"/>
      <c r="K25" s="32"/>
      <c r="L25" s="6" t="s">
        <v>151</v>
      </c>
      <c r="M25" s="45" t="s">
        <v>50</v>
      </c>
      <c r="O25" s="6" t="s">
        <v>152</v>
      </c>
      <c r="P25" s="6" t="str">
        <f t="shared" si="0"/>
        <v>v
v
v
v
v
v</v>
      </c>
      <c r="Q25" s="6" t="s">
        <v>35</v>
      </c>
      <c r="R25" s="6">
        <v>481</v>
      </c>
    </row>
    <row r="26" spans="1:19" ht="76.5" x14ac:dyDescent="0.25">
      <c r="A26" s="6" t="s">
        <v>156</v>
      </c>
      <c r="C26" s="6" t="s">
        <v>157</v>
      </c>
      <c r="D26" s="6" t="s">
        <v>158</v>
      </c>
      <c r="E26" s="37" t="s">
        <v>159</v>
      </c>
      <c r="F26" s="6" t="s">
        <v>160</v>
      </c>
      <c r="G26" s="6" t="s">
        <v>161</v>
      </c>
      <c r="H26" s="6" t="s">
        <v>162</v>
      </c>
      <c r="I26" s="32" t="s">
        <v>163</v>
      </c>
      <c r="J26" s="32">
        <v>1945</v>
      </c>
      <c r="K26" s="32">
        <v>1955</v>
      </c>
      <c r="L26" s="6"/>
      <c r="M26" s="45" t="s">
        <v>164</v>
      </c>
      <c r="O26" s="6" t="s">
        <v>152</v>
      </c>
      <c r="P26" s="6" t="str">
        <f t="shared" si="0"/>
        <v>v
v
v
v
v
v</v>
      </c>
      <c r="Q26" s="6" t="s">
        <v>45</v>
      </c>
    </row>
    <row r="27" spans="1:19" ht="76.5" x14ac:dyDescent="0.25">
      <c r="A27" s="6" t="s">
        <v>165</v>
      </c>
      <c r="C27" s="6" t="s">
        <v>166</v>
      </c>
      <c r="D27" s="6" t="s">
        <v>2861</v>
      </c>
      <c r="E27" s="37" t="s">
        <v>167</v>
      </c>
      <c r="F27" s="6" t="s">
        <v>168</v>
      </c>
      <c r="G27" s="6" t="s">
        <v>168</v>
      </c>
      <c r="I27" s="32"/>
      <c r="J27" s="32"/>
      <c r="K27" s="32"/>
      <c r="L27" s="6" t="s">
        <v>151</v>
      </c>
      <c r="M27" s="45" t="s">
        <v>50</v>
      </c>
      <c r="O27" s="6" t="s">
        <v>152</v>
      </c>
      <c r="P27" s="6" t="str">
        <f t="shared" si="0"/>
        <v>v
v
v
v
v
v</v>
      </c>
      <c r="Q27" s="6" t="s">
        <v>169</v>
      </c>
    </row>
    <row r="28" spans="1:19" ht="76.5" x14ac:dyDescent="0.25">
      <c r="A28" s="6" t="s">
        <v>170</v>
      </c>
      <c r="C28" s="6" t="s">
        <v>171</v>
      </c>
      <c r="D28" s="6" t="s">
        <v>139</v>
      </c>
      <c r="E28" s="37" t="s">
        <v>172</v>
      </c>
      <c r="F28" s="6" t="s">
        <v>35</v>
      </c>
      <c r="G28" s="6" t="s">
        <v>36</v>
      </c>
      <c r="I28" s="32"/>
      <c r="J28" s="32"/>
      <c r="K28" s="32"/>
      <c r="L28" s="6"/>
      <c r="M28" s="6" t="s">
        <v>2836</v>
      </c>
      <c r="O28" s="6" t="s">
        <v>173</v>
      </c>
      <c r="P28" s="6" t="str">
        <f t="shared" si="0"/>
        <v>v
v
v
v
v
v</v>
      </c>
      <c r="Q28" s="6" t="s">
        <v>35</v>
      </c>
      <c r="R28" s="6">
        <v>483</v>
      </c>
    </row>
    <row r="29" spans="1:19" ht="76.5" x14ac:dyDescent="0.25">
      <c r="A29" s="6" t="s">
        <v>174</v>
      </c>
      <c r="C29" s="6" t="s">
        <v>175</v>
      </c>
      <c r="D29" s="6" t="s">
        <v>176</v>
      </c>
      <c r="E29" s="37" t="s">
        <v>177</v>
      </c>
      <c r="F29" s="6" t="s">
        <v>35</v>
      </c>
      <c r="G29" s="6" t="s">
        <v>62</v>
      </c>
      <c r="I29" s="32"/>
      <c r="J29" s="32"/>
      <c r="K29" s="32"/>
      <c r="L29" s="6"/>
      <c r="M29" s="45" t="s">
        <v>50</v>
      </c>
      <c r="O29" s="6" t="s">
        <v>173</v>
      </c>
      <c r="P29" s="6" t="str">
        <f t="shared" si="0"/>
        <v>v
v
v
v
v
v</v>
      </c>
      <c r="Q29" s="6" t="s">
        <v>35</v>
      </c>
    </row>
    <row r="30" spans="1:19" ht="76.5" x14ac:dyDescent="0.25">
      <c r="A30" s="6" t="s">
        <v>178</v>
      </c>
      <c r="C30" s="6" t="s">
        <v>179</v>
      </c>
      <c r="D30" s="6" t="s">
        <v>180</v>
      </c>
      <c r="E30" s="37" t="s">
        <v>181</v>
      </c>
      <c r="F30" s="6" t="s">
        <v>35</v>
      </c>
      <c r="G30" s="6" t="s">
        <v>25</v>
      </c>
      <c r="I30" s="32"/>
      <c r="J30" s="32"/>
      <c r="K30" s="32"/>
      <c r="L30" s="6"/>
      <c r="M30" s="6" t="s">
        <v>113</v>
      </c>
      <c r="O30" s="6" t="s">
        <v>173</v>
      </c>
      <c r="P30" s="6" t="str">
        <f t="shared" si="0"/>
        <v>v
v
v
v
v
v</v>
      </c>
      <c r="Q30" s="6" t="s">
        <v>45</v>
      </c>
    </row>
    <row r="31" spans="1:19" ht="76.5" x14ac:dyDescent="0.25">
      <c r="A31" s="6" t="s">
        <v>182</v>
      </c>
      <c r="C31" s="6" t="s">
        <v>183</v>
      </c>
      <c r="D31" s="6" t="s">
        <v>184</v>
      </c>
      <c r="E31" s="37" t="s">
        <v>185</v>
      </c>
      <c r="F31" s="6" t="s">
        <v>35</v>
      </c>
      <c r="G31" s="6" t="s">
        <v>62</v>
      </c>
      <c r="I31" s="32"/>
      <c r="J31" s="32"/>
      <c r="K31" s="32"/>
      <c r="L31" s="6"/>
      <c r="M31" s="6" t="s">
        <v>113</v>
      </c>
      <c r="O31" s="6" t="s">
        <v>173</v>
      </c>
      <c r="P31" s="6" t="str">
        <f t="shared" si="0"/>
        <v>v
v
v
v
v
v</v>
      </c>
      <c r="Q31" s="6" t="s">
        <v>35</v>
      </c>
      <c r="R31" s="6">
        <v>470</v>
      </c>
    </row>
    <row r="32" spans="1:19" ht="76.5" x14ac:dyDescent="0.25">
      <c r="A32" s="6" t="s">
        <v>186</v>
      </c>
      <c r="C32" s="6" t="s">
        <v>187</v>
      </c>
      <c r="D32" s="6" t="s">
        <v>188</v>
      </c>
      <c r="E32" s="37" t="s">
        <v>189</v>
      </c>
      <c r="F32" s="6" t="s">
        <v>35</v>
      </c>
      <c r="G32" s="6" t="s">
        <v>62</v>
      </c>
      <c r="I32" s="32"/>
      <c r="J32" s="32"/>
      <c r="K32" s="32"/>
      <c r="L32" s="6"/>
      <c r="M32" s="45" t="s">
        <v>66</v>
      </c>
      <c r="O32" s="6" t="s">
        <v>173</v>
      </c>
      <c r="P32" s="6" t="str">
        <f t="shared" si="0"/>
        <v>v
v
v
v
v
v</v>
      </c>
      <c r="Q32" s="6" t="s">
        <v>35</v>
      </c>
      <c r="R32" s="6">
        <v>471</v>
      </c>
      <c r="S32" s="6" t="s">
        <v>190</v>
      </c>
    </row>
    <row r="33" spans="1:19" ht="76.5" x14ac:dyDescent="0.25">
      <c r="A33" s="6" t="s">
        <v>191</v>
      </c>
      <c r="C33" s="6" t="s">
        <v>192</v>
      </c>
      <c r="D33" s="6" t="s">
        <v>193</v>
      </c>
      <c r="E33" s="37" t="s">
        <v>194</v>
      </c>
      <c r="F33" s="6" t="s">
        <v>35</v>
      </c>
      <c r="G33" s="6" t="s">
        <v>36</v>
      </c>
      <c r="I33" s="32"/>
      <c r="J33" s="32"/>
      <c r="K33" s="32"/>
      <c r="L33" s="6" t="s">
        <v>146</v>
      </c>
      <c r="M33" s="6" t="s">
        <v>66</v>
      </c>
      <c r="O33" s="6" t="s">
        <v>173</v>
      </c>
      <c r="P33" s="6" t="str">
        <f t="shared" si="0"/>
        <v>v
v
v
v
v
v</v>
      </c>
      <c r="Q33" s="6" t="s">
        <v>35</v>
      </c>
      <c r="R33" s="6">
        <v>483</v>
      </c>
    </row>
    <row r="34" spans="1:19" ht="76.5" x14ac:dyDescent="0.25">
      <c r="A34" s="6" t="s">
        <v>196</v>
      </c>
      <c r="C34" s="6" t="s">
        <v>197</v>
      </c>
      <c r="D34" s="6" t="s">
        <v>195</v>
      </c>
      <c r="E34" s="37" t="s">
        <v>198</v>
      </c>
      <c r="F34" s="6" t="s">
        <v>24</v>
      </c>
      <c r="G34" s="6" t="s">
        <v>25</v>
      </c>
      <c r="I34" s="32"/>
      <c r="J34" s="32"/>
      <c r="K34" s="32"/>
      <c r="L34" s="6"/>
      <c r="M34" s="45" t="s">
        <v>66</v>
      </c>
      <c r="N34" s="6" t="s">
        <v>200</v>
      </c>
      <c r="O34" s="6" t="s">
        <v>173</v>
      </c>
      <c r="P34" s="6" t="str">
        <f t="shared" si="0"/>
        <v>v
v
v
v
v
v</v>
      </c>
      <c r="Q34" s="6" t="s">
        <v>24</v>
      </c>
      <c r="R34" s="6" t="s">
        <v>199</v>
      </c>
    </row>
    <row r="35" spans="1:19" ht="76.5" x14ac:dyDescent="0.25">
      <c r="A35" s="6" t="s">
        <v>201</v>
      </c>
      <c r="C35" s="6" t="s">
        <v>202</v>
      </c>
      <c r="D35" s="6" t="s">
        <v>195</v>
      </c>
      <c r="E35" s="37" t="s">
        <v>203</v>
      </c>
      <c r="F35" s="6" t="s">
        <v>35</v>
      </c>
      <c r="G35" s="6" t="s">
        <v>62</v>
      </c>
      <c r="I35" s="32"/>
      <c r="J35" s="32"/>
      <c r="K35" s="32"/>
      <c r="L35" s="6"/>
      <c r="M35" s="45" t="s">
        <v>66</v>
      </c>
      <c r="O35" s="6" t="s">
        <v>173</v>
      </c>
      <c r="P35" s="6" t="str">
        <f t="shared" si="0"/>
        <v>v
v
v
v
v
v</v>
      </c>
      <c r="Q35" s="6" t="s">
        <v>35</v>
      </c>
      <c r="R35" s="6">
        <v>470</v>
      </c>
    </row>
    <row r="36" spans="1:19" ht="76.5" x14ac:dyDescent="0.25">
      <c r="A36" s="6" t="s">
        <v>204</v>
      </c>
      <c r="C36" s="6" t="s">
        <v>205</v>
      </c>
      <c r="D36" s="6" t="s">
        <v>206</v>
      </c>
      <c r="E36" s="37" t="s">
        <v>207</v>
      </c>
      <c r="F36" s="6" t="s">
        <v>35</v>
      </c>
      <c r="G36" s="6" t="s">
        <v>36</v>
      </c>
      <c r="I36" s="32"/>
      <c r="J36" s="32"/>
      <c r="K36" s="32"/>
      <c r="L36" s="6" t="s">
        <v>128</v>
      </c>
      <c r="M36" s="45" t="s">
        <v>64</v>
      </c>
      <c r="O36" s="6" t="s">
        <v>208</v>
      </c>
      <c r="P36" s="6" t="str">
        <f t="shared" si="0"/>
        <v>v
v
v
v
v
v</v>
      </c>
      <c r="Q36" s="6" t="s">
        <v>35</v>
      </c>
      <c r="R36" s="6">
        <v>481</v>
      </c>
    </row>
    <row r="37" spans="1:19" ht="76.5" x14ac:dyDescent="0.25">
      <c r="A37" s="6" t="s">
        <v>209</v>
      </c>
      <c r="C37" s="6" t="s">
        <v>210</v>
      </c>
      <c r="D37" s="6" t="s">
        <v>144</v>
      </c>
      <c r="E37" s="37" t="s">
        <v>211</v>
      </c>
      <c r="F37" s="6" t="s">
        <v>35</v>
      </c>
      <c r="G37" s="6" t="s">
        <v>62</v>
      </c>
      <c r="I37" s="32"/>
      <c r="J37" s="32"/>
      <c r="K37" s="32"/>
      <c r="L37" s="6" t="s">
        <v>26</v>
      </c>
      <c r="M37" s="45" t="s">
        <v>64</v>
      </c>
      <c r="O37" s="6" t="s">
        <v>208</v>
      </c>
      <c r="P37" s="6" t="str">
        <f t="shared" si="0"/>
        <v>v
v
v
v
v
v</v>
      </c>
      <c r="Q37" s="6" t="s">
        <v>35</v>
      </c>
      <c r="R37" s="6">
        <v>471</v>
      </c>
    </row>
    <row r="38" spans="1:19" ht="76.5" x14ac:dyDescent="0.25">
      <c r="A38" s="6" t="s">
        <v>212</v>
      </c>
      <c r="C38" s="6" t="s">
        <v>213</v>
      </c>
      <c r="D38" s="6" t="s">
        <v>214</v>
      </c>
      <c r="E38" s="37" t="s">
        <v>215</v>
      </c>
      <c r="F38" s="6" t="s">
        <v>35</v>
      </c>
      <c r="G38" s="6" t="s">
        <v>62</v>
      </c>
      <c r="H38" s="6" t="s">
        <v>217</v>
      </c>
      <c r="I38" s="32" t="s">
        <v>218</v>
      </c>
      <c r="J38" s="32">
        <v>1904</v>
      </c>
      <c r="K38" s="32">
        <v>1905</v>
      </c>
      <c r="L38" s="6"/>
      <c r="M38" s="45" t="s">
        <v>66</v>
      </c>
      <c r="N38" s="6" t="s">
        <v>219</v>
      </c>
      <c r="O38" s="6" t="s">
        <v>208</v>
      </c>
      <c r="P38" s="6" t="str">
        <f t="shared" si="0"/>
        <v>v
v
v
v
v
v</v>
      </c>
      <c r="Q38" s="6" t="s">
        <v>35</v>
      </c>
      <c r="S38" s="6" t="s">
        <v>216</v>
      </c>
    </row>
    <row r="39" spans="1:19" ht="76.5" x14ac:dyDescent="0.25">
      <c r="A39" s="6" t="s">
        <v>220</v>
      </c>
      <c r="C39" s="6" t="s">
        <v>221</v>
      </c>
      <c r="D39" s="6" t="s">
        <v>222</v>
      </c>
      <c r="E39" s="37" t="s">
        <v>223</v>
      </c>
      <c r="F39" s="6" t="s">
        <v>35</v>
      </c>
      <c r="G39" s="6" t="s">
        <v>62</v>
      </c>
      <c r="I39" s="32"/>
      <c r="J39" s="32"/>
      <c r="K39" s="32"/>
      <c r="L39" s="6"/>
      <c r="M39" s="45" t="s">
        <v>92</v>
      </c>
      <c r="O39" s="6" t="s">
        <v>208</v>
      </c>
      <c r="P39" s="6" t="str">
        <f t="shared" si="0"/>
        <v>v
v
v
v
v
v</v>
      </c>
      <c r="Q39" s="6" t="s">
        <v>35</v>
      </c>
    </row>
    <row r="40" spans="1:19" ht="76.5" x14ac:dyDescent="0.25">
      <c r="A40" s="6" t="s">
        <v>224</v>
      </c>
      <c r="C40" s="6" t="s">
        <v>225</v>
      </c>
      <c r="D40" s="6" t="s">
        <v>226</v>
      </c>
      <c r="E40" s="37" t="s">
        <v>227</v>
      </c>
      <c r="F40" s="6" t="s">
        <v>27</v>
      </c>
      <c r="G40" s="6" t="s">
        <v>28</v>
      </c>
      <c r="I40" s="32"/>
      <c r="J40" s="32"/>
      <c r="K40" s="32"/>
      <c r="L40" s="6"/>
      <c r="M40" s="6" t="s">
        <v>164</v>
      </c>
      <c r="O40" s="6" t="s">
        <v>208</v>
      </c>
      <c r="P40" s="6" t="str">
        <f t="shared" si="0"/>
        <v>v
v
v
v
v
v</v>
      </c>
      <c r="Q40" s="6" t="s">
        <v>27</v>
      </c>
      <c r="R40" s="6" t="s">
        <v>55</v>
      </c>
    </row>
    <row r="41" spans="1:19" ht="178.5" x14ac:dyDescent="0.25">
      <c r="A41" s="6" t="s">
        <v>228</v>
      </c>
      <c r="C41" s="6" t="s">
        <v>229</v>
      </c>
      <c r="D41" s="6" t="s">
        <v>230</v>
      </c>
      <c r="E41" s="37" t="s">
        <v>231</v>
      </c>
      <c r="F41" s="6" t="s">
        <v>160</v>
      </c>
      <c r="G41" s="6" t="s">
        <v>28</v>
      </c>
      <c r="H41" s="6" t="s">
        <v>217</v>
      </c>
      <c r="I41" s="32" t="s">
        <v>232</v>
      </c>
      <c r="J41" s="32"/>
      <c r="K41" s="32">
        <v>1914</v>
      </c>
      <c r="L41" s="6"/>
      <c r="M41" s="45" t="s">
        <v>164</v>
      </c>
      <c r="N41" s="6" t="s">
        <v>2878</v>
      </c>
      <c r="O41" s="6" t="s">
        <v>208</v>
      </c>
      <c r="P41" s="6" t="str">
        <f t="shared" si="0"/>
        <v>v
v
v
v
v
v</v>
      </c>
      <c r="Q41" s="6" t="s">
        <v>27</v>
      </c>
    </row>
    <row r="42" spans="1:19" ht="76.5" x14ac:dyDescent="0.25">
      <c r="A42" s="6" t="s">
        <v>233</v>
      </c>
      <c r="C42" s="6" t="s">
        <v>234</v>
      </c>
      <c r="D42" s="6" t="s">
        <v>235</v>
      </c>
      <c r="E42" s="37" t="s">
        <v>236</v>
      </c>
      <c r="F42" s="6" t="s">
        <v>35</v>
      </c>
      <c r="G42" s="6" t="s">
        <v>62</v>
      </c>
      <c r="I42" s="32" t="s">
        <v>237</v>
      </c>
      <c r="J42" s="32">
        <v>1925</v>
      </c>
      <c r="K42" s="32">
        <v>1935</v>
      </c>
      <c r="L42" s="6"/>
      <c r="M42" s="6" t="s">
        <v>113</v>
      </c>
      <c r="O42" s="6" t="s">
        <v>238</v>
      </c>
      <c r="P42" s="6" t="str">
        <f t="shared" si="0"/>
        <v>v
v
v
v
v
v</v>
      </c>
      <c r="Q42" s="6" t="s">
        <v>35</v>
      </c>
      <c r="R42" s="6">
        <v>472</v>
      </c>
    </row>
    <row r="43" spans="1:19" ht="76.5" x14ac:dyDescent="0.25">
      <c r="A43" s="6" t="s">
        <v>239</v>
      </c>
      <c r="C43" s="6" t="s">
        <v>240</v>
      </c>
      <c r="D43" s="6" t="s">
        <v>241</v>
      </c>
      <c r="E43" s="37" t="s">
        <v>242</v>
      </c>
      <c r="F43" s="6" t="s">
        <v>35</v>
      </c>
      <c r="G43" s="6" t="s">
        <v>62</v>
      </c>
      <c r="I43" s="32"/>
      <c r="J43" s="32"/>
      <c r="K43" s="32"/>
      <c r="L43" s="6"/>
      <c r="M43" s="45" t="s">
        <v>50</v>
      </c>
      <c r="O43" s="6" t="s">
        <v>243</v>
      </c>
      <c r="P43" s="6" t="str">
        <f t="shared" si="0"/>
        <v>v
v
v
v
v
v</v>
      </c>
      <c r="Q43" s="6" t="s">
        <v>35</v>
      </c>
      <c r="R43" s="6">
        <v>470</v>
      </c>
    </row>
    <row r="44" spans="1:19" ht="76.5" x14ac:dyDescent="0.25">
      <c r="A44" s="6" t="s">
        <v>244</v>
      </c>
      <c r="C44" s="6" t="s">
        <v>245</v>
      </c>
      <c r="D44" s="6" t="s">
        <v>241</v>
      </c>
      <c r="E44" s="37" t="s">
        <v>246</v>
      </c>
      <c r="F44" s="6" t="s">
        <v>24</v>
      </c>
      <c r="G44" s="6" t="s">
        <v>36</v>
      </c>
      <c r="I44" s="32"/>
      <c r="J44" s="32"/>
      <c r="K44" s="32"/>
      <c r="L44" s="6"/>
      <c r="M44" s="45" t="s">
        <v>50</v>
      </c>
      <c r="O44" s="6" t="s">
        <v>243</v>
      </c>
      <c r="P44" s="6" t="str">
        <f t="shared" si="0"/>
        <v>v
v
v
v
v
v</v>
      </c>
      <c r="Q44" s="6" t="s">
        <v>24</v>
      </c>
      <c r="R44" s="6" t="s">
        <v>247</v>
      </c>
    </row>
    <row r="45" spans="1:19" ht="76.5" x14ac:dyDescent="0.25">
      <c r="A45" s="6" t="s">
        <v>248</v>
      </c>
      <c r="C45" s="6" t="s">
        <v>249</v>
      </c>
      <c r="D45" s="6" t="s">
        <v>250</v>
      </c>
      <c r="E45" s="37" t="s">
        <v>251</v>
      </c>
      <c r="F45" s="6" t="s">
        <v>35</v>
      </c>
      <c r="G45" s="6" t="s">
        <v>62</v>
      </c>
      <c r="I45" s="32"/>
      <c r="J45" s="32"/>
      <c r="K45" s="32"/>
      <c r="L45" s="6"/>
      <c r="M45" s="6" t="s">
        <v>92</v>
      </c>
      <c r="O45" s="6" t="s">
        <v>243</v>
      </c>
      <c r="P45" s="6" t="str">
        <f t="shared" si="0"/>
        <v>v
v
v
v
v
v</v>
      </c>
      <c r="Q45" s="6" t="s">
        <v>35</v>
      </c>
      <c r="R45" s="6">
        <v>470</v>
      </c>
    </row>
    <row r="46" spans="1:19" ht="76.5" x14ac:dyDescent="0.25">
      <c r="A46" s="6" t="s">
        <v>252</v>
      </c>
      <c r="C46" s="6" t="s">
        <v>253</v>
      </c>
      <c r="D46" s="6" t="s">
        <v>254</v>
      </c>
      <c r="E46" s="37" t="s">
        <v>255</v>
      </c>
      <c r="F46" s="6" t="s">
        <v>35</v>
      </c>
      <c r="G46" s="6" t="s">
        <v>62</v>
      </c>
      <c r="I46" s="32"/>
      <c r="J46" s="32"/>
      <c r="K46" s="32"/>
      <c r="L46" s="6"/>
      <c r="M46" s="6" t="s">
        <v>113</v>
      </c>
      <c r="O46" s="6" t="s">
        <v>256</v>
      </c>
      <c r="P46" s="6" t="str">
        <f t="shared" si="0"/>
        <v>v
v
v
v
v
v</v>
      </c>
      <c r="Q46" s="6" t="s">
        <v>35</v>
      </c>
    </row>
    <row r="47" spans="1:19" ht="76.5" x14ac:dyDescent="0.25">
      <c r="A47" s="6" t="s">
        <v>258</v>
      </c>
      <c r="C47" s="6" t="s">
        <v>259</v>
      </c>
      <c r="D47" s="6" t="s">
        <v>257</v>
      </c>
      <c r="E47" s="37" t="s">
        <v>260</v>
      </c>
      <c r="F47" s="6" t="s">
        <v>35</v>
      </c>
      <c r="G47" s="6" t="s">
        <v>28</v>
      </c>
      <c r="I47" s="32"/>
      <c r="J47" s="32"/>
      <c r="K47" s="32"/>
      <c r="L47" s="6"/>
      <c r="M47" s="6" t="s">
        <v>113</v>
      </c>
      <c r="O47" s="6" t="s">
        <v>256</v>
      </c>
      <c r="P47" s="6" t="str">
        <f t="shared" si="0"/>
        <v>v
v
v
v
v
v</v>
      </c>
      <c r="Q47" s="6" t="s">
        <v>35</v>
      </c>
    </row>
    <row r="48" spans="1:19" ht="76.5" x14ac:dyDescent="0.25">
      <c r="A48" s="6" t="s">
        <v>261</v>
      </c>
      <c r="C48" s="6" t="s">
        <v>262</v>
      </c>
      <c r="D48" s="6" t="s">
        <v>235</v>
      </c>
      <c r="E48" s="37" t="s">
        <v>263</v>
      </c>
      <c r="F48" s="6" t="s">
        <v>35</v>
      </c>
      <c r="G48" s="6" t="s">
        <v>62</v>
      </c>
      <c r="I48" s="32"/>
      <c r="J48" s="32"/>
      <c r="K48" s="32"/>
      <c r="L48" s="6"/>
      <c r="M48" s="6" t="s">
        <v>113</v>
      </c>
      <c r="O48" s="6" t="s">
        <v>256</v>
      </c>
      <c r="P48" s="6" t="str">
        <f t="shared" si="0"/>
        <v>v
v
v
v
v
v</v>
      </c>
      <c r="Q48" s="6" t="s">
        <v>35</v>
      </c>
      <c r="R48" s="6">
        <v>472</v>
      </c>
    </row>
    <row r="49" spans="1:19" ht="76.5" x14ac:dyDescent="0.25">
      <c r="A49" s="6" t="s">
        <v>264</v>
      </c>
      <c r="C49" s="6" t="s">
        <v>265</v>
      </c>
      <c r="D49" s="6" t="s">
        <v>266</v>
      </c>
      <c r="E49" s="37" t="s">
        <v>267</v>
      </c>
      <c r="F49" s="6" t="s">
        <v>168</v>
      </c>
      <c r="G49" s="6" t="s">
        <v>168</v>
      </c>
      <c r="I49" s="32" t="s">
        <v>268</v>
      </c>
      <c r="J49" s="32"/>
      <c r="K49" s="32">
        <v>1959</v>
      </c>
      <c r="L49" s="6"/>
      <c r="M49" s="45" t="s">
        <v>2845</v>
      </c>
      <c r="O49" s="6" t="s">
        <v>269</v>
      </c>
      <c r="P49" s="6" t="str">
        <f t="shared" si="0"/>
        <v>v
v
v
v
v
v</v>
      </c>
      <c r="Q49" s="6" t="s">
        <v>168</v>
      </c>
    </row>
    <row r="50" spans="1:19" ht="76.5" x14ac:dyDescent="0.25">
      <c r="A50" s="6" t="s">
        <v>270</v>
      </c>
      <c r="C50" s="6" t="s">
        <v>271</v>
      </c>
      <c r="D50" s="6" t="s">
        <v>257</v>
      </c>
      <c r="E50" s="37" t="s">
        <v>272</v>
      </c>
      <c r="F50" s="6" t="s">
        <v>35</v>
      </c>
      <c r="G50" s="6" t="s">
        <v>62</v>
      </c>
      <c r="I50" s="32"/>
      <c r="J50" s="32"/>
      <c r="K50" s="32"/>
      <c r="L50" s="6"/>
      <c r="M50" s="6" t="s">
        <v>113</v>
      </c>
      <c r="O50" s="6" t="s">
        <v>269</v>
      </c>
      <c r="P50" s="6" t="str">
        <f t="shared" si="0"/>
        <v>v
v
v
v
v
v</v>
      </c>
      <c r="Q50" s="6" t="s">
        <v>45</v>
      </c>
    </row>
    <row r="51" spans="1:19" ht="76.5" x14ac:dyDescent="0.25">
      <c r="A51" s="6" t="s">
        <v>273</v>
      </c>
      <c r="C51" s="6" t="s">
        <v>274</v>
      </c>
      <c r="D51" s="6" t="s">
        <v>275</v>
      </c>
      <c r="E51" s="37" t="s">
        <v>276</v>
      </c>
      <c r="F51" s="6" t="s">
        <v>35</v>
      </c>
      <c r="G51" s="6" t="s">
        <v>28</v>
      </c>
      <c r="I51" s="32"/>
      <c r="J51" s="32"/>
      <c r="K51" s="32"/>
      <c r="L51" s="6"/>
      <c r="M51" s="6" t="s">
        <v>113</v>
      </c>
      <c r="O51" s="6" t="s">
        <v>269</v>
      </c>
      <c r="P51" s="6" t="str">
        <f t="shared" si="0"/>
        <v>v
v
v
v
v
v</v>
      </c>
      <c r="Q51" s="6" t="s">
        <v>35</v>
      </c>
    </row>
    <row r="52" spans="1:19" ht="89.25" x14ac:dyDescent="0.25">
      <c r="A52" s="6" t="s">
        <v>277</v>
      </c>
      <c r="C52" s="6" t="s">
        <v>278</v>
      </c>
      <c r="D52" s="6" t="s">
        <v>135</v>
      </c>
      <c r="E52" s="37" t="s">
        <v>279</v>
      </c>
      <c r="F52" s="6" t="s">
        <v>24</v>
      </c>
      <c r="G52" s="6" t="s">
        <v>28</v>
      </c>
      <c r="I52" s="32"/>
      <c r="J52" s="32"/>
      <c r="K52" s="32"/>
      <c r="L52" s="6"/>
      <c r="M52" s="45" t="s">
        <v>64</v>
      </c>
      <c r="O52" s="6" t="s">
        <v>269</v>
      </c>
      <c r="P52" s="6" t="str">
        <f t="shared" si="0"/>
        <v>v
v
v
v
v
v</v>
      </c>
      <c r="Q52" s="6" t="s">
        <v>24</v>
      </c>
      <c r="R52" s="6" t="s">
        <v>280</v>
      </c>
    </row>
    <row r="53" spans="1:19" ht="76.5" x14ac:dyDescent="0.25">
      <c r="A53" s="6" t="s">
        <v>281</v>
      </c>
      <c r="C53" s="6" t="s">
        <v>282</v>
      </c>
      <c r="D53" s="6" t="s">
        <v>283</v>
      </c>
      <c r="E53" s="37" t="s">
        <v>284</v>
      </c>
      <c r="F53" s="6" t="s">
        <v>35</v>
      </c>
      <c r="G53" s="6" t="s">
        <v>25</v>
      </c>
      <c r="I53" s="32"/>
      <c r="J53" s="32"/>
      <c r="K53" s="32"/>
      <c r="L53" s="6"/>
      <c r="M53" s="45" t="s">
        <v>66</v>
      </c>
      <c r="O53" s="6" t="s">
        <v>269</v>
      </c>
      <c r="P53" s="6" t="str">
        <f t="shared" si="0"/>
        <v>v
v
v
v
v
v</v>
      </c>
      <c r="Q53" s="6" t="s">
        <v>35</v>
      </c>
      <c r="R53" s="6">
        <v>490</v>
      </c>
    </row>
    <row r="54" spans="1:19" ht="76.5" x14ac:dyDescent="0.25">
      <c r="A54" s="6" t="s">
        <v>285</v>
      </c>
      <c r="C54" s="6" t="s">
        <v>286</v>
      </c>
      <c r="D54" s="6" t="s">
        <v>287</v>
      </c>
      <c r="E54" s="37" t="s">
        <v>288</v>
      </c>
      <c r="F54" s="6" t="s">
        <v>168</v>
      </c>
      <c r="G54" s="6" t="s">
        <v>168</v>
      </c>
      <c r="I54" s="32">
        <v>1939</v>
      </c>
      <c r="J54" s="32">
        <v>1939</v>
      </c>
      <c r="K54" s="32">
        <v>1939</v>
      </c>
      <c r="L54" s="6"/>
      <c r="M54" s="45" t="s">
        <v>2845</v>
      </c>
      <c r="O54" s="6" t="s">
        <v>289</v>
      </c>
      <c r="P54" s="6" t="str">
        <f t="shared" si="0"/>
        <v>v
v
v
v
v
v</v>
      </c>
      <c r="Q54" s="6" t="s">
        <v>168</v>
      </c>
    </row>
    <row r="55" spans="1:19" ht="76.5" x14ac:dyDescent="0.25">
      <c r="A55" s="6" t="s">
        <v>290</v>
      </c>
      <c r="C55" s="6" t="s">
        <v>291</v>
      </c>
      <c r="D55" s="6" t="s">
        <v>33</v>
      </c>
      <c r="E55" s="37" t="s">
        <v>292</v>
      </c>
      <c r="F55" s="6" t="s">
        <v>35</v>
      </c>
      <c r="G55" s="6" t="s">
        <v>36</v>
      </c>
      <c r="I55" s="32"/>
      <c r="J55" s="32"/>
      <c r="K55" s="32"/>
      <c r="L55" s="6" t="s">
        <v>39</v>
      </c>
      <c r="M55" s="6" t="s">
        <v>2836</v>
      </c>
      <c r="O55" s="6" t="s">
        <v>293</v>
      </c>
      <c r="P55" s="6" t="str">
        <f t="shared" si="0"/>
        <v>v
v
v
v
v
v</v>
      </c>
      <c r="Q55" s="6" t="s">
        <v>45</v>
      </c>
    </row>
    <row r="56" spans="1:19" ht="76.5" x14ac:dyDescent="0.25">
      <c r="A56" s="6" t="s">
        <v>295</v>
      </c>
      <c r="C56" s="6" t="s">
        <v>296</v>
      </c>
      <c r="D56" s="6" t="s">
        <v>297</v>
      </c>
      <c r="E56" s="37" t="s">
        <v>298</v>
      </c>
      <c r="F56" s="6" t="s">
        <v>35</v>
      </c>
      <c r="G56" s="6" t="s">
        <v>36</v>
      </c>
      <c r="I56" s="32"/>
      <c r="J56" s="32"/>
      <c r="K56" s="32"/>
      <c r="L56" s="6" t="s">
        <v>146</v>
      </c>
      <c r="M56" s="45" t="s">
        <v>64</v>
      </c>
      <c r="O56" s="6" t="s">
        <v>238</v>
      </c>
      <c r="P56" s="6" t="str">
        <f t="shared" si="0"/>
        <v>v
v
v
v
v
v</v>
      </c>
      <c r="Q56" s="6" t="s">
        <v>35</v>
      </c>
      <c r="R56" s="6">
        <v>482</v>
      </c>
    </row>
    <row r="57" spans="1:19" ht="76.5" x14ac:dyDescent="0.25">
      <c r="A57" s="6" t="s">
        <v>299</v>
      </c>
      <c r="C57" s="6" t="s">
        <v>300</v>
      </c>
      <c r="D57" s="6" t="s">
        <v>297</v>
      </c>
      <c r="E57" s="37" t="s">
        <v>301</v>
      </c>
      <c r="F57" s="6" t="s">
        <v>35</v>
      </c>
      <c r="G57" s="6" t="s">
        <v>36</v>
      </c>
      <c r="I57" s="32"/>
      <c r="J57" s="32"/>
      <c r="K57" s="32"/>
      <c r="L57" s="6"/>
      <c r="M57" s="45" t="s">
        <v>64</v>
      </c>
      <c r="O57" s="6" t="s">
        <v>238</v>
      </c>
      <c r="P57" s="6" t="str">
        <f t="shared" si="0"/>
        <v>v
v
v
v
v
v</v>
      </c>
      <c r="Q57" s="6" t="s">
        <v>35</v>
      </c>
      <c r="R57" s="6">
        <v>482</v>
      </c>
    </row>
    <row r="58" spans="1:19" ht="89.25" x14ac:dyDescent="0.25">
      <c r="A58" s="6" t="s">
        <v>302</v>
      </c>
      <c r="C58" s="6" t="s">
        <v>303</v>
      </c>
      <c r="D58" s="6" t="s">
        <v>139</v>
      </c>
      <c r="E58" s="37" t="s">
        <v>304</v>
      </c>
      <c r="F58" s="6" t="s">
        <v>35</v>
      </c>
      <c r="H58" s="6" t="s">
        <v>305</v>
      </c>
      <c r="I58" s="32" t="s">
        <v>72</v>
      </c>
      <c r="J58" s="32">
        <v>1935</v>
      </c>
      <c r="K58" s="32">
        <v>1945</v>
      </c>
      <c r="L58" s="6" t="s">
        <v>78</v>
      </c>
      <c r="M58" s="6" t="s">
        <v>2836</v>
      </c>
      <c r="O58" s="6" t="s">
        <v>306</v>
      </c>
      <c r="P58" s="6" t="str">
        <f t="shared" si="0"/>
        <v>v
v
v
v
v
v</v>
      </c>
      <c r="Q58" s="6" t="s">
        <v>45</v>
      </c>
    </row>
    <row r="59" spans="1:19" ht="76.5" x14ac:dyDescent="0.25">
      <c r="A59" s="6" t="s">
        <v>308</v>
      </c>
      <c r="C59" s="6" t="s">
        <v>309</v>
      </c>
      <c r="D59" s="6" t="s">
        <v>307</v>
      </c>
      <c r="E59" s="37" t="s">
        <v>310</v>
      </c>
      <c r="F59" s="6" t="s">
        <v>35</v>
      </c>
      <c r="G59" s="6" t="s">
        <v>62</v>
      </c>
      <c r="H59" s="6" t="s">
        <v>305</v>
      </c>
      <c r="I59" s="32"/>
      <c r="J59" s="32"/>
      <c r="K59" s="32"/>
      <c r="L59" s="6"/>
      <c r="M59" s="45" t="s">
        <v>92</v>
      </c>
      <c r="O59" s="6" t="s">
        <v>306</v>
      </c>
      <c r="P59" s="6" t="str">
        <f t="shared" si="0"/>
        <v>v
v
v
v
v
v</v>
      </c>
      <c r="Q59" s="6" t="s">
        <v>35</v>
      </c>
      <c r="R59" s="6">
        <v>475</v>
      </c>
      <c r="S59" s="6" t="s">
        <v>311</v>
      </c>
    </row>
    <row r="60" spans="1:19" ht="76.5" x14ac:dyDescent="0.25">
      <c r="A60" s="6" t="s">
        <v>312</v>
      </c>
      <c r="C60" s="6" t="s">
        <v>313</v>
      </c>
      <c r="D60" s="6" t="s">
        <v>48</v>
      </c>
      <c r="E60" s="37" t="s">
        <v>314</v>
      </c>
      <c r="F60" s="6" t="s">
        <v>35</v>
      </c>
      <c r="G60" s="6" t="s">
        <v>62</v>
      </c>
      <c r="I60" s="32"/>
      <c r="J60" s="32"/>
      <c r="K60" s="32"/>
      <c r="L60" s="6"/>
      <c r="M60" s="45" t="s">
        <v>50</v>
      </c>
      <c r="O60" s="6" t="s">
        <v>315</v>
      </c>
      <c r="P60" s="6" t="str">
        <f t="shared" si="0"/>
        <v>v
v
v
v
v
v</v>
      </c>
      <c r="Q60" s="6" t="s">
        <v>35</v>
      </c>
      <c r="R60" s="6">
        <v>471</v>
      </c>
    </row>
    <row r="61" spans="1:19" ht="76.5" x14ac:dyDescent="0.25">
      <c r="A61" s="6" t="s">
        <v>317</v>
      </c>
      <c r="C61" s="6" t="s">
        <v>318</v>
      </c>
      <c r="D61" s="6" t="s">
        <v>319</v>
      </c>
      <c r="E61" s="37" t="s">
        <v>320</v>
      </c>
      <c r="F61" s="6" t="s">
        <v>35</v>
      </c>
      <c r="G61" s="6" t="s">
        <v>62</v>
      </c>
      <c r="I61" s="32"/>
      <c r="J61" s="32"/>
      <c r="K61" s="32"/>
      <c r="L61" s="6"/>
      <c r="M61" s="45" t="s">
        <v>92</v>
      </c>
      <c r="O61" s="6" t="s">
        <v>40</v>
      </c>
      <c r="P61" s="6" t="str">
        <f t="shared" si="0"/>
        <v>v
v
v
v
v
v</v>
      </c>
      <c r="Q61" s="6" t="s">
        <v>35</v>
      </c>
      <c r="R61" s="6">
        <v>473</v>
      </c>
      <c r="S61" s="6" t="s">
        <v>321</v>
      </c>
    </row>
    <row r="62" spans="1:19" ht="76.5" x14ac:dyDescent="0.25">
      <c r="A62" s="6" t="s">
        <v>323</v>
      </c>
      <c r="C62" s="6" t="s">
        <v>324</v>
      </c>
      <c r="D62" s="6" t="s">
        <v>325</v>
      </c>
      <c r="E62" s="37" t="s">
        <v>326</v>
      </c>
      <c r="F62" s="6" t="s">
        <v>35</v>
      </c>
      <c r="G62" s="6" t="s">
        <v>62</v>
      </c>
      <c r="I62" s="32"/>
      <c r="J62" s="32"/>
      <c r="K62" s="32"/>
      <c r="L62" s="6"/>
      <c r="M62" s="6" t="s">
        <v>2836</v>
      </c>
      <c r="O62" s="6" t="s">
        <v>315</v>
      </c>
      <c r="P62" s="6" t="str">
        <f t="shared" si="0"/>
        <v>v
v
v
v
v
v</v>
      </c>
      <c r="Q62" s="6" t="s">
        <v>35</v>
      </c>
      <c r="S62" s="6" t="s">
        <v>327</v>
      </c>
    </row>
    <row r="63" spans="1:19" ht="76.5" x14ac:dyDescent="0.25">
      <c r="A63" s="6" t="s">
        <v>330</v>
      </c>
      <c r="C63" s="6" t="s">
        <v>331</v>
      </c>
      <c r="D63" s="6" t="s">
        <v>332</v>
      </c>
      <c r="E63" s="37" t="s">
        <v>333</v>
      </c>
      <c r="F63" s="6" t="s">
        <v>35</v>
      </c>
      <c r="G63" s="6" t="s">
        <v>62</v>
      </c>
      <c r="I63" s="32"/>
      <c r="J63" s="32"/>
      <c r="K63" s="32"/>
      <c r="L63" s="6"/>
      <c r="M63" s="6" t="s">
        <v>113</v>
      </c>
      <c r="O63" s="6" t="s">
        <v>315</v>
      </c>
      <c r="P63" s="6" t="str">
        <f t="shared" si="0"/>
        <v>v
v
v
v
v
v</v>
      </c>
      <c r="Q63" s="6" t="s">
        <v>35</v>
      </c>
      <c r="S63" s="6" t="s">
        <v>327</v>
      </c>
    </row>
    <row r="64" spans="1:19" ht="76.5" x14ac:dyDescent="0.25">
      <c r="A64" s="6" t="s">
        <v>334</v>
      </c>
      <c r="C64" s="6" t="s">
        <v>335</v>
      </c>
      <c r="D64" s="6" t="s">
        <v>336</v>
      </c>
      <c r="E64" s="37" t="s">
        <v>337</v>
      </c>
      <c r="F64" s="6" t="s">
        <v>35</v>
      </c>
      <c r="G64" s="6" t="s">
        <v>36</v>
      </c>
      <c r="I64" s="32"/>
      <c r="J64" s="32"/>
      <c r="K64" s="32"/>
      <c r="L64" s="6"/>
      <c r="M64" s="6" t="s">
        <v>2836</v>
      </c>
      <c r="O64" s="6" t="s">
        <v>315</v>
      </c>
      <c r="P64" s="6" t="str">
        <f t="shared" si="0"/>
        <v>v
v
v
v
v
v</v>
      </c>
      <c r="Q64" s="6" t="s">
        <v>35</v>
      </c>
      <c r="R64" s="6">
        <v>483</v>
      </c>
    </row>
    <row r="65" spans="1:19" ht="76.5" x14ac:dyDescent="0.25">
      <c r="A65" s="6" t="s">
        <v>338</v>
      </c>
      <c r="C65" s="6" t="s">
        <v>339</v>
      </c>
      <c r="D65" s="6" t="s">
        <v>139</v>
      </c>
      <c r="E65" s="37" t="s">
        <v>340</v>
      </c>
      <c r="F65" s="6" t="s">
        <v>35</v>
      </c>
      <c r="G65" s="6" t="s">
        <v>36</v>
      </c>
      <c r="I65" s="32"/>
      <c r="J65" s="32"/>
      <c r="K65" s="32"/>
      <c r="L65" s="6" t="s">
        <v>26</v>
      </c>
      <c r="M65" s="6" t="s">
        <v>2836</v>
      </c>
      <c r="O65" s="6" t="s">
        <v>315</v>
      </c>
      <c r="P65" s="6" t="str">
        <f t="shared" si="0"/>
        <v>v
v
v
v
v
v</v>
      </c>
      <c r="Q65" s="6" t="s">
        <v>35</v>
      </c>
      <c r="R65" s="6">
        <v>475</v>
      </c>
    </row>
    <row r="66" spans="1:19" ht="76.5" x14ac:dyDescent="0.25">
      <c r="A66" s="6" t="s">
        <v>341</v>
      </c>
      <c r="C66" s="6" t="s">
        <v>342</v>
      </c>
      <c r="D66" s="6" t="s">
        <v>33</v>
      </c>
      <c r="E66" s="37" t="s">
        <v>343</v>
      </c>
      <c r="F66" s="6" t="s">
        <v>35</v>
      </c>
      <c r="G66" s="6" t="s">
        <v>36</v>
      </c>
      <c r="I66" s="32"/>
      <c r="J66" s="32"/>
      <c r="K66" s="32"/>
      <c r="L66" s="6"/>
      <c r="M66" s="6" t="s">
        <v>2836</v>
      </c>
      <c r="O66" s="6" t="s">
        <v>315</v>
      </c>
      <c r="P66" s="6" t="str">
        <f t="shared" si="0"/>
        <v>v
v
v
v
v
v</v>
      </c>
      <c r="Q66" s="6" t="s">
        <v>35</v>
      </c>
      <c r="R66" s="6">
        <v>475</v>
      </c>
    </row>
    <row r="67" spans="1:19" ht="76.5" x14ac:dyDescent="0.25">
      <c r="A67" s="6" t="s">
        <v>345</v>
      </c>
      <c r="C67" s="6" t="s">
        <v>346</v>
      </c>
      <c r="D67" s="6" t="s">
        <v>43</v>
      </c>
      <c r="E67" s="37" t="s">
        <v>347</v>
      </c>
      <c r="F67" s="6" t="s">
        <v>160</v>
      </c>
      <c r="G67" s="6" t="s">
        <v>62</v>
      </c>
      <c r="I67" s="32"/>
      <c r="J67" s="32"/>
      <c r="K67" s="32"/>
      <c r="L67" s="6"/>
      <c r="M67" s="6" t="s">
        <v>2836</v>
      </c>
      <c r="O67" s="6" t="s">
        <v>40</v>
      </c>
      <c r="P67" s="6" t="str">
        <f t="shared" si="0"/>
        <v>v
v
v
v
v
v</v>
      </c>
      <c r="Q67" s="6" t="s">
        <v>45</v>
      </c>
    </row>
    <row r="68" spans="1:19" ht="76.5" x14ac:dyDescent="0.25">
      <c r="A68" s="6" t="s">
        <v>348</v>
      </c>
      <c r="C68" s="6" t="s">
        <v>349</v>
      </c>
      <c r="D68" s="6" t="s">
        <v>325</v>
      </c>
      <c r="E68" s="37" t="s">
        <v>350</v>
      </c>
      <c r="F68" s="6" t="s">
        <v>35</v>
      </c>
      <c r="G68" s="6" t="s">
        <v>62</v>
      </c>
      <c r="I68" s="32"/>
      <c r="J68" s="32"/>
      <c r="K68" s="32"/>
      <c r="L68" s="6"/>
      <c r="M68" s="6" t="s">
        <v>2836</v>
      </c>
      <c r="O68" s="6" t="s">
        <v>40</v>
      </c>
      <c r="P68" s="6" t="str">
        <f t="shared" ref="P68:P131" si="1">$P$1</f>
        <v>v
v
v
v
v
v</v>
      </c>
      <c r="Q68" s="6" t="s">
        <v>35</v>
      </c>
      <c r="R68" s="6">
        <v>471</v>
      </c>
    </row>
    <row r="69" spans="1:19" ht="76.5" x14ac:dyDescent="0.25">
      <c r="A69" s="6" t="s">
        <v>351</v>
      </c>
      <c r="C69" s="6" t="s">
        <v>352</v>
      </c>
      <c r="D69" s="6" t="s">
        <v>353</v>
      </c>
      <c r="E69" s="37" t="s">
        <v>354</v>
      </c>
      <c r="F69" s="6" t="s">
        <v>35</v>
      </c>
      <c r="G69" s="6" t="s">
        <v>62</v>
      </c>
      <c r="I69" s="32"/>
      <c r="J69" s="32"/>
      <c r="K69" s="32"/>
      <c r="L69" s="6"/>
      <c r="M69" s="6" t="s">
        <v>2836</v>
      </c>
      <c r="O69" s="6" t="s">
        <v>315</v>
      </c>
      <c r="P69" s="6" t="str">
        <f t="shared" si="1"/>
        <v>v
v
v
v
v
v</v>
      </c>
      <c r="Q69" s="6" t="s">
        <v>35</v>
      </c>
      <c r="R69" s="6">
        <v>471</v>
      </c>
      <c r="S69" s="6" t="s">
        <v>37</v>
      </c>
    </row>
    <row r="70" spans="1:19" ht="76.5" x14ac:dyDescent="0.25">
      <c r="A70" s="6" t="s">
        <v>355</v>
      </c>
      <c r="C70" s="6" t="s">
        <v>356</v>
      </c>
      <c r="D70" s="6" t="s">
        <v>357</v>
      </c>
      <c r="E70" s="37" t="s">
        <v>358</v>
      </c>
      <c r="F70" s="6" t="s">
        <v>35</v>
      </c>
      <c r="G70" s="6" t="s">
        <v>36</v>
      </c>
      <c r="I70" s="32"/>
      <c r="J70" s="32"/>
      <c r="K70" s="32"/>
      <c r="L70" s="6"/>
      <c r="M70" s="45" t="s">
        <v>64</v>
      </c>
      <c r="O70" s="6" t="s">
        <v>315</v>
      </c>
      <c r="P70" s="6" t="str">
        <f t="shared" si="1"/>
        <v>v
v
v
v
v
v</v>
      </c>
      <c r="Q70" s="6" t="s">
        <v>35</v>
      </c>
      <c r="R70" s="6">
        <v>481</v>
      </c>
    </row>
    <row r="71" spans="1:19" ht="76.5" x14ac:dyDescent="0.25">
      <c r="A71" s="6" t="s">
        <v>359</v>
      </c>
      <c r="C71" s="6" t="s">
        <v>360</v>
      </c>
      <c r="D71" s="6" t="s">
        <v>357</v>
      </c>
      <c r="E71" s="37" t="s">
        <v>361</v>
      </c>
      <c r="F71" s="6" t="s">
        <v>35</v>
      </c>
      <c r="G71" s="6" t="s">
        <v>62</v>
      </c>
      <c r="I71" s="32"/>
      <c r="J71" s="32"/>
      <c r="K71" s="32"/>
      <c r="L71" s="6"/>
      <c r="M71" s="45" t="s">
        <v>64</v>
      </c>
      <c r="O71" s="6" t="s">
        <v>315</v>
      </c>
      <c r="P71" s="6" t="str">
        <f t="shared" si="1"/>
        <v>v
v
v
v
v
v</v>
      </c>
      <c r="Q71" s="6" t="s">
        <v>35</v>
      </c>
      <c r="R71" s="6">
        <v>481</v>
      </c>
      <c r="S71" s="6" t="s">
        <v>362</v>
      </c>
    </row>
    <row r="72" spans="1:19" ht="76.5" x14ac:dyDescent="0.25">
      <c r="A72" s="6" t="s">
        <v>363</v>
      </c>
      <c r="C72" s="6" t="s">
        <v>364</v>
      </c>
      <c r="D72" s="6" t="s">
        <v>94</v>
      </c>
      <c r="E72" s="37" t="s">
        <v>365</v>
      </c>
      <c r="F72" s="6" t="s">
        <v>35</v>
      </c>
      <c r="G72" s="6" t="s">
        <v>62</v>
      </c>
      <c r="I72" s="32"/>
      <c r="J72" s="32"/>
      <c r="K72" s="32"/>
      <c r="L72" s="6"/>
      <c r="M72" s="45" t="s">
        <v>92</v>
      </c>
      <c r="O72" s="6" t="s">
        <v>40</v>
      </c>
      <c r="P72" s="6" t="str">
        <f t="shared" si="1"/>
        <v>v
v
v
v
v
v</v>
      </c>
      <c r="Q72" s="6" t="s">
        <v>35</v>
      </c>
      <c r="R72" s="6">
        <v>473</v>
      </c>
      <c r="S72" s="6" t="s">
        <v>321</v>
      </c>
    </row>
    <row r="73" spans="1:19" ht="76.5" x14ac:dyDescent="0.25">
      <c r="A73" s="6" t="s">
        <v>366</v>
      </c>
      <c r="C73" s="6" t="s">
        <v>367</v>
      </c>
      <c r="D73" s="6" t="s">
        <v>94</v>
      </c>
      <c r="E73" s="37" t="s">
        <v>368</v>
      </c>
      <c r="F73" s="6" t="s">
        <v>35</v>
      </c>
      <c r="G73" s="6" t="s">
        <v>62</v>
      </c>
      <c r="I73" s="32"/>
      <c r="J73" s="32"/>
      <c r="K73" s="32"/>
      <c r="L73" s="6"/>
      <c r="M73" s="45" t="s">
        <v>92</v>
      </c>
      <c r="O73" s="6" t="s">
        <v>40</v>
      </c>
      <c r="P73" s="6" t="str">
        <f t="shared" si="1"/>
        <v>v
v
v
v
v
v</v>
      </c>
      <c r="Q73" s="6" t="s">
        <v>35</v>
      </c>
      <c r="R73" s="6">
        <v>473</v>
      </c>
      <c r="S73" s="6" t="s">
        <v>321</v>
      </c>
    </row>
    <row r="74" spans="1:19" ht="140.25" x14ac:dyDescent="0.25">
      <c r="A74" s="6" t="s">
        <v>369</v>
      </c>
      <c r="C74" s="6" t="s">
        <v>370</v>
      </c>
      <c r="D74" s="6" t="s">
        <v>139</v>
      </c>
      <c r="E74" s="37" t="s">
        <v>371</v>
      </c>
      <c r="F74" s="6" t="s">
        <v>24</v>
      </c>
      <c r="G74" s="6" t="s">
        <v>28</v>
      </c>
      <c r="I74" s="32"/>
      <c r="J74" s="32"/>
      <c r="K74" s="32"/>
      <c r="L74" s="6"/>
      <c r="M74" s="6" t="s">
        <v>2836</v>
      </c>
      <c r="O74" s="6" t="s">
        <v>373</v>
      </c>
      <c r="P74" s="6" t="str">
        <f t="shared" si="1"/>
        <v>v
v
v
v
v
v</v>
      </c>
      <c r="Q74" s="6" t="s">
        <v>24</v>
      </c>
      <c r="R74" s="6" t="s">
        <v>372</v>
      </c>
    </row>
    <row r="75" spans="1:19" ht="76.5" x14ac:dyDescent="0.25">
      <c r="A75" s="6" t="s">
        <v>374</v>
      </c>
      <c r="C75" s="6" t="s">
        <v>375</v>
      </c>
      <c r="D75" s="6" t="s">
        <v>43</v>
      </c>
      <c r="E75" s="37" t="s">
        <v>376</v>
      </c>
      <c r="F75" s="6" t="s">
        <v>35</v>
      </c>
      <c r="G75" s="6" t="s">
        <v>36</v>
      </c>
      <c r="H75" s="6" t="s">
        <v>305</v>
      </c>
      <c r="I75" s="32" t="s">
        <v>377</v>
      </c>
      <c r="J75" s="32">
        <v>1940</v>
      </c>
      <c r="K75" s="32">
        <v>1949</v>
      </c>
      <c r="L75" s="6"/>
      <c r="M75" s="6" t="s">
        <v>2836</v>
      </c>
      <c r="O75" s="6" t="s">
        <v>378</v>
      </c>
      <c r="P75" s="6" t="str">
        <f t="shared" si="1"/>
        <v>v
v
v
v
v
v</v>
      </c>
      <c r="Q75" s="6" t="s">
        <v>45</v>
      </c>
    </row>
    <row r="76" spans="1:19" ht="76.5" x14ac:dyDescent="0.25">
      <c r="A76" s="6" t="s">
        <v>379</v>
      </c>
      <c r="C76" s="6" t="s">
        <v>380</v>
      </c>
      <c r="D76" s="6" t="s">
        <v>381</v>
      </c>
      <c r="E76" s="37" t="s">
        <v>382</v>
      </c>
      <c r="F76" s="6" t="s">
        <v>27</v>
      </c>
      <c r="G76" s="6" t="s">
        <v>28</v>
      </c>
      <c r="I76" s="32"/>
      <c r="J76" s="32"/>
      <c r="K76" s="32"/>
      <c r="L76" s="6"/>
      <c r="M76" s="45" t="s">
        <v>2837</v>
      </c>
      <c r="O76" s="6" t="s">
        <v>378</v>
      </c>
      <c r="P76" s="6" t="str">
        <f t="shared" si="1"/>
        <v>v
v
v
v
v
v</v>
      </c>
      <c r="Q76" s="6" t="s">
        <v>27</v>
      </c>
      <c r="R76" s="6" t="s">
        <v>55</v>
      </c>
    </row>
    <row r="77" spans="1:19" ht="76.5" x14ac:dyDescent="0.25">
      <c r="A77" s="6" t="s">
        <v>383</v>
      </c>
      <c r="C77" s="6" t="s">
        <v>384</v>
      </c>
      <c r="D77" s="6" t="s">
        <v>385</v>
      </c>
      <c r="E77" s="37" t="s">
        <v>386</v>
      </c>
      <c r="F77" s="6" t="s">
        <v>160</v>
      </c>
      <c r="G77" s="6" t="s">
        <v>161</v>
      </c>
      <c r="I77" s="32"/>
      <c r="J77" s="32"/>
      <c r="K77" s="32"/>
      <c r="L77" s="6"/>
      <c r="M77" s="45" t="s">
        <v>164</v>
      </c>
      <c r="O77" s="6" t="s">
        <v>378</v>
      </c>
      <c r="P77" s="6" t="str">
        <f t="shared" si="1"/>
        <v>v
v
v
v
v
v</v>
      </c>
      <c r="Q77" s="6" t="s">
        <v>45</v>
      </c>
    </row>
    <row r="78" spans="1:19" ht="76.5" x14ac:dyDescent="0.25">
      <c r="A78" s="6" t="s">
        <v>387</v>
      </c>
      <c r="C78" s="6" t="s">
        <v>388</v>
      </c>
      <c r="D78" s="6" t="s">
        <v>389</v>
      </c>
      <c r="E78" s="37" t="s">
        <v>390</v>
      </c>
      <c r="F78" s="6" t="s">
        <v>24</v>
      </c>
      <c r="G78" s="6" t="s">
        <v>25</v>
      </c>
      <c r="I78" s="32">
        <v>1861</v>
      </c>
      <c r="J78" s="32">
        <v>1861</v>
      </c>
      <c r="K78" s="32">
        <v>1861</v>
      </c>
      <c r="L78" s="6"/>
      <c r="M78" s="45" t="s">
        <v>2845</v>
      </c>
      <c r="N78" s="6" t="s">
        <v>391</v>
      </c>
      <c r="O78" s="6" t="s">
        <v>315</v>
      </c>
      <c r="P78" s="6" t="str">
        <f t="shared" si="1"/>
        <v>v
v
v
v
v
v</v>
      </c>
      <c r="Q78" s="6" t="s">
        <v>24</v>
      </c>
      <c r="R78" s="6" t="s">
        <v>84</v>
      </c>
    </row>
    <row r="79" spans="1:19" ht="76.5" x14ac:dyDescent="0.25">
      <c r="A79" s="6" t="s">
        <v>392</v>
      </c>
      <c r="C79" s="6" t="s">
        <v>393</v>
      </c>
      <c r="D79" s="6" t="s">
        <v>394</v>
      </c>
      <c r="E79" s="37" t="s">
        <v>395</v>
      </c>
      <c r="F79" s="6" t="s">
        <v>168</v>
      </c>
      <c r="G79" s="6" t="s">
        <v>168</v>
      </c>
      <c r="H79" s="6" t="s">
        <v>38</v>
      </c>
      <c r="I79" s="32"/>
      <c r="J79" s="32"/>
      <c r="K79" s="32"/>
      <c r="L79" s="6"/>
      <c r="M79" s="45" t="s">
        <v>2845</v>
      </c>
      <c r="O79" s="6" t="s">
        <v>315</v>
      </c>
      <c r="P79" s="6" t="str">
        <f t="shared" si="1"/>
        <v>v
v
v
v
v
v</v>
      </c>
      <c r="Q79" s="6" t="s">
        <v>24</v>
      </c>
      <c r="R79" s="6" t="s">
        <v>84</v>
      </c>
    </row>
    <row r="80" spans="1:19" ht="76.5" x14ac:dyDescent="0.25">
      <c r="A80" s="6" t="s">
        <v>396</v>
      </c>
      <c r="C80" s="6" t="s">
        <v>397</v>
      </c>
      <c r="D80" s="6" t="s">
        <v>398</v>
      </c>
      <c r="E80" s="37" t="s">
        <v>399</v>
      </c>
      <c r="F80" s="6" t="s">
        <v>35</v>
      </c>
      <c r="G80" s="6" t="s">
        <v>62</v>
      </c>
      <c r="I80" s="32"/>
      <c r="J80" s="32"/>
      <c r="K80" s="32"/>
      <c r="L80" s="6" t="s">
        <v>146</v>
      </c>
      <c r="M80" s="45" t="s">
        <v>64</v>
      </c>
      <c r="O80" s="6" t="s">
        <v>315</v>
      </c>
      <c r="P80" s="6" t="str">
        <f t="shared" si="1"/>
        <v>v
v
v
v
v
v</v>
      </c>
      <c r="Q80" s="6" t="s">
        <v>35</v>
      </c>
      <c r="R80" s="6">
        <v>470</v>
      </c>
    </row>
    <row r="81" spans="1:19" ht="76.5" x14ac:dyDescent="0.25">
      <c r="A81" s="6" t="s">
        <v>400</v>
      </c>
      <c r="C81" s="6" t="s">
        <v>401</v>
      </c>
      <c r="D81" s="6" t="s">
        <v>398</v>
      </c>
      <c r="E81" s="37" t="s">
        <v>402</v>
      </c>
      <c r="F81" s="6" t="s">
        <v>35</v>
      </c>
      <c r="G81" s="6" t="s">
        <v>62</v>
      </c>
      <c r="I81" s="32"/>
      <c r="J81" s="32"/>
      <c r="K81" s="32"/>
      <c r="L81" s="6"/>
      <c r="M81" s="45" t="s">
        <v>64</v>
      </c>
      <c r="O81" s="6" t="s">
        <v>315</v>
      </c>
      <c r="P81" s="6" t="str">
        <f t="shared" si="1"/>
        <v>v
v
v
v
v
v</v>
      </c>
      <c r="Q81" s="6" t="s">
        <v>35</v>
      </c>
      <c r="R81" s="6">
        <v>471</v>
      </c>
    </row>
    <row r="82" spans="1:19" ht="76.5" x14ac:dyDescent="0.25">
      <c r="A82" s="6" t="s">
        <v>403</v>
      </c>
      <c r="C82" s="6" t="s">
        <v>404</v>
      </c>
      <c r="D82" s="6" t="s">
        <v>241</v>
      </c>
      <c r="E82" s="37" t="s">
        <v>405</v>
      </c>
      <c r="F82" s="6" t="s">
        <v>35</v>
      </c>
      <c r="G82" s="6" t="s">
        <v>62</v>
      </c>
      <c r="I82" s="32"/>
      <c r="J82" s="32"/>
      <c r="K82" s="32"/>
      <c r="L82" s="6"/>
      <c r="M82" s="45" t="s">
        <v>50</v>
      </c>
      <c r="O82" s="6" t="s">
        <v>315</v>
      </c>
      <c r="P82" s="6" t="str">
        <f t="shared" si="1"/>
        <v>v
v
v
v
v
v</v>
      </c>
      <c r="Q82" s="6" t="s">
        <v>35</v>
      </c>
      <c r="R82" s="6">
        <v>470</v>
      </c>
    </row>
    <row r="83" spans="1:19" ht="102" x14ac:dyDescent="0.25">
      <c r="A83" s="6" t="s">
        <v>406</v>
      </c>
      <c r="C83" s="6" t="s">
        <v>407</v>
      </c>
      <c r="D83" s="6" t="s">
        <v>408</v>
      </c>
      <c r="E83" s="37" t="s">
        <v>409</v>
      </c>
      <c r="F83" s="6" t="s">
        <v>35</v>
      </c>
      <c r="G83" s="6" t="s">
        <v>62</v>
      </c>
      <c r="H83" s="6" t="s">
        <v>410</v>
      </c>
      <c r="I83" s="32" t="s">
        <v>411</v>
      </c>
      <c r="J83" s="32">
        <v>-10000</v>
      </c>
      <c r="K83" s="32">
        <v>-1200</v>
      </c>
      <c r="L83" s="6"/>
      <c r="M83" s="45" t="s">
        <v>2845</v>
      </c>
      <c r="O83" s="6" t="s">
        <v>315</v>
      </c>
      <c r="P83" s="6" t="str">
        <f t="shared" si="1"/>
        <v>v
v
v
v
v
v</v>
      </c>
      <c r="Q83" s="6" t="s">
        <v>35</v>
      </c>
    </row>
    <row r="84" spans="1:19" ht="76.5" x14ac:dyDescent="0.25">
      <c r="A84" s="6" t="s">
        <v>414</v>
      </c>
      <c r="C84" s="6" t="s">
        <v>415</v>
      </c>
      <c r="D84" s="6" t="s">
        <v>266</v>
      </c>
      <c r="E84" s="37" t="s">
        <v>416</v>
      </c>
      <c r="F84" s="6" t="s">
        <v>168</v>
      </c>
      <c r="G84" s="6" t="s">
        <v>168</v>
      </c>
      <c r="I84" s="32"/>
      <c r="J84" s="32"/>
      <c r="K84" s="32"/>
      <c r="L84" s="6"/>
      <c r="M84" s="45" t="s">
        <v>2845</v>
      </c>
      <c r="O84" s="6" t="s">
        <v>40</v>
      </c>
      <c r="P84" s="6" t="str">
        <f t="shared" si="1"/>
        <v>v
v
v
v
v
v</v>
      </c>
      <c r="Q84" s="6" t="s">
        <v>168</v>
      </c>
    </row>
    <row r="85" spans="1:19" ht="76.5" x14ac:dyDescent="0.25">
      <c r="A85" s="6" t="s">
        <v>417</v>
      </c>
      <c r="C85" s="6" t="s">
        <v>418</v>
      </c>
      <c r="D85" s="6" t="s">
        <v>419</v>
      </c>
      <c r="E85" s="37" t="s">
        <v>420</v>
      </c>
      <c r="F85" s="6" t="s">
        <v>35</v>
      </c>
      <c r="G85" s="6" t="s">
        <v>161</v>
      </c>
      <c r="I85" s="32"/>
      <c r="J85" s="32"/>
      <c r="K85" s="32"/>
      <c r="L85" s="6"/>
      <c r="M85" s="45" t="s">
        <v>164</v>
      </c>
      <c r="O85" s="6" t="s">
        <v>315</v>
      </c>
      <c r="P85" s="6" t="str">
        <f t="shared" si="1"/>
        <v>v
v
v
v
v
v</v>
      </c>
      <c r="Q85" s="6" t="s">
        <v>35</v>
      </c>
    </row>
    <row r="86" spans="1:19" ht="76.5" x14ac:dyDescent="0.25">
      <c r="A86" s="6" t="s">
        <v>421</v>
      </c>
      <c r="C86" s="6" t="s">
        <v>422</v>
      </c>
      <c r="D86" s="6" t="s">
        <v>82</v>
      </c>
      <c r="E86" s="37" t="s">
        <v>423</v>
      </c>
      <c r="F86" s="6" t="s">
        <v>35</v>
      </c>
      <c r="G86" s="6" t="s">
        <v>62</v>
      </c>
      <c r="I86" s="32"/>
      <c r="J86" s="32"/>
      <c r="K86" s="32"/>
      <c r="L86" s="6"/>
      <c r="M86" s="45" t="s">
        <v>2837</v>
      </c>
      <c r="O86" s="6" t="s">
        <v>315</v>
      </c>
      <c r="P86" s="6" t="str">
        <f t="shared" si="1"/>
        <v>v
v
v
v
v
v</v>
      </c>
      <c r="Q86" s="6" t="s">
        <v>35</v>
      </c>
    </row>
    <row r="87" spans="1:19" ht="76.5" x14ac:dyDescent="0.25">
      <c r="A87" s="6" t="s">
        <v>424</v>
      </c>
      <c r="C87" s="6" t="s">
        <v>425</v>
      </c>
      <c r="D87" s="6" t="s">
        <v>257</v>
      </c>
      <c r="E87" s="37" t="s">
        <v>426</v>
      </c>
      <c r="F87" s="6" t="s">
        <v>168</v>
      </c>
      <c r="G87" s="6" t="s">
        <v>168</v>
      </c>
      <c r="I87" s="32"/>
      <c r="J87" s="32"/>
      <c r="K87" s="32"/>
      <c r="L87" s="6"/>
      <c r="M87" s="6" t="s">
        <v>113</v>
      </c>
      <c r="O87" s="6" t="s">
        <v>40</v>
      </c>
      <c r="P87" s="6" t="str">
        <f t="shared" si="1"/>
        <v>v
v
v
v
v
v</v>
      </c>
      <c r="Q87" s="6" t="s">
        <v>169</v>
      </c>
    </row>
    <row r="88" spans="1:19" ht="76.5" x14ac:dyDescent="0.25">
      <c r="A88" s="6" t="s">
        <v>427</v>
      </c>
      <c r="C88" s="6" t="s">
        <v>428</v>
      </c>
      <c r="D88" s="6" t="s">
        <v>429</v>
      </c>
      <c r="E88" s="37" t="s">
        <v>430</v>
      </c>
      <c r="F88" s="6" t="s">
        <v>75</v>
      </c>
      <c r="G88" s="6" t="s">
        <v>431</v>
      </c>
      <c r="I88" s="32"/>
      <c r="J88" s="32"/>
      <c r="K88" s="32"/>
      <c r="L88" s="6"/>
      <c r="M88" s="6" t="s">
        <v>30</v>
      </c>
      <c r="O88" s="6" t="s">
        <v>40</v>
      </c>
      <c r="P88" s="6" t="str">
        <f t="shared" si="1"/>
        <v>v
v
v
v
v
v</v>
      </c>
      <c r="Q88" s="6" t="s">
        <v>24</v>
      </c>
    </row>
    <row r="89" spans="1:19" ht="76.5" x14ac:dyDescent="0.25">
      <c r="A89" s="6" t="s">
        <v>432</v>
      </c>
      <c r="C89" s="6" t="s">
        <v>433</v>
      </c>
      <c r="D89" s="6" t="s">
        <v>434</v>
      </c>
      <c r="E89" s="37" t="s">
        <v>435</v>
      </c>
      <c r="F89" s="6" t="s">
        <v>160</v>
      </c>
      <c r="G89" s="6" t="s">
        <v>62</v>
      </c>
      <c r="I89" s="32"/>
      <c r="J89" s="32"/>
      <c r="K89" s="32"/>
      <c r="L89" s="6"/>
      <c r="M89" s="45" t="s">
        <v>2845</v>
      </c>
      <c r="O89" s="6" t="s">
        <v>40</v>
      </c>
      <c r="P89" s="6" t="str">
        <f t="shared" si="1"/>
        <v>v
v
v
v
v
v</v>
      </c>
    </row>
    <row r="90" spans="1:19" ht="76.5" x14ac:dyDescent="0.25">
      <c r="A90" s="6" t="s">
        <v>436</v>
      </c>
      <c r="C90" s="6" t="s">
        <v>437</v>
      </c>
      <c r="D90" s="6" t="s">
        <v>94</v>
      </c>
      <c r="E90" s="37" t="s">
        <v>438</v>
      </c>
      <c r="F90" s="6" t="s">
        <v>35</v>
      </c>
      <c r="G90" s="6" t="s">
        <v>62</v>
      </c>
      <c r="I90" s="32"/>
      <c r="J90" s="32"/>
      <c r="K90" s="32"/>
      <c r="L90" s="6"/>
      <c r="M90" s="45" t="s">
        <v>92</v>
      </c>
      <c r="O90" s="6" t="s">
        <v>40</v>
      </c>
      <c r="P90" s="6" t="str">
        <f t="shared" si="1"/>
        <v>v
v
v
v
v
v</v>
      </c>
      <c r="Q90" s="6" t="s">
        <v>35</v>
      </c>
      <c r="R90" s="6">
        <v>473</v>
      </c>
      <c r="S90" s="6" t="s">
        <v>321</v>
      </c>
    </row>
    <row r="91" spans="1:19" ht="76.5" x14ac:dyDescent="0.25">
      <c r="A91" s="6" t="s">
        <v>439</v>
      </c>
      <c r="C91" s="6" t="s">
        <v>440</v>
      </c>
      <c r="D91" s="6" t="s">
        <v>94</v>
      </c>
      <c r="E91" s="37" t="s">
        <v>441</v>
      </c>
      <c r="F91" s="6" t="s">
        <v>35</v>
      </c>
      <c r="G91" s="6" t="s">
        <v>62</v>
      </c>
      <c r="I91" s="32"/>
      <c r="J91" s="32"/>
      <c r="K91" s="32"/>
      <c r="L91" s="6"/>
      <c r="M91" s="45" t="s">
        <v>92</v>
      </c>
      <c r="O91" s="6" t="s">
        <v>40</v>
      </c>
      <c r="P91" s="6" t="str">
        <f t="shared" si="1"/>
        <v>v
v
v
v
v
v</v>
      </c>
      <c r="Q91" s="6" t="s">
        <v>35</v>
      </c>
      <c r="R91" s="6">
        <v>473</v>
      </c>
      <c r="S91" s="6" t="s">
        <v>321</v>
      </c>
    </row>
    <row r="92" spans="1:19" ht="76.5" x14ac:dyDescent="0.25">
      <c r="A92" s="6" t="s">
        <v>442</v>
      </c>
      <c r="C92" s="6" t="s">
        <v>443</v>
      </c>
      <c r="D92" s="6" t="s">
        <v>94</v>
      </c>
      <c r="E92" s="37" t="s">
        <v>444</v>
      </c>
      <c r="F92" s="6" t="s">
        <v>35</v>
      </c>
      <c r="G92" s="6" t="s">
        <v>62</v>
      </c>
      <c r="I92" s="32"/>
      <c r="J92" s="32"/>
      <c r="K92" s="32"/>
      <c r="L92" s="6"/>
      <c r="M92" s="45" t="s">
        <v>92</v>
      </c>
      <c r="O92" s="6" t="s">
        <v>40</v>
      </c>
      <c r="P92" s="6" t="str">
        <f t="shared" si="1"/>
        <v>v
v
v
v
v
v</v>
      </c>
      <c r="Q92" s="6" t="s">
        <v>35</v>
      </c>
      <c r="R92" s="6">
        <v>473</v>
      </c>
      <c r="S92" s="6" t="s">
        <v>321</v>
      </c>
    </row>
    <row r="93" spans="1:19" ht="76.5" x14ac:dyDescent="0.25">
      <c r="A93" s="6" t="s">
        <v>445</v>
      </c>
      <c r="C93" s="6" t="s">
        <v>446</v>
      </c>
      <c r="D93" s="6" t="s">
        <v>447</v>
      </c>
      <c r="E93" s="37" t="s">
        <v>448</v>
      </c>
      <c r="F93" s="6" t="s">
        <v>35</v>
      </c>
      <c r="G93" s="6" t="s">
        <v>62</v>
      </c>
      <c r="I93" s="32"/>
      <c r="J93" s="32"/>
      <c r="K93" s="32"/>
      <c r="L93" s="6"/>
      <c r="M93" s="45" t="s">
        <v>92</v>
      </c>
      <c r="O93" s="6" t="s">
        <v>40</v>
      </c>
      <c r="P93" s="6" t="str">
        <f t="shared" si="1"/>
        <v>v
v
v
v
v
v</v>
      </c>
      <c r="Q93" s="6" t="s">
        <v>35</v>
      </c>
      <c r="R93" s="6">
        <v>473</v>
      </c>
      <c r="S93" s="6" t="s">
        <v>321</v>
      </c>
    </row>
    <row r="94" spans="1:19" ht="76.5" x14ac:dyDescent="0.25">
      <c r="A94" s="6" t="s">
        <v>449</v>
      </c>
      <c r="C94" s="6" t="s">
        <v>450</v>
      </c>
      <c r="D94" s="6" t="s">
        <v>447</v>
      </c>
      <c r="E94" s="37" t="s">
        <v>451</v>
      </c>
      <c r="F94" s="6" t="s">
        <v>35</v>
      </c>
      <c r="G94" s="6" t="s">
        <v>62</v>
      </c>
      <c r="I94" s="32"/>
      <c r="J94" s="32"/>
      <c r="K94" s="32"/>
      <c r="L94" s="6"/>
      <c r="M94" s="45" t="s">
        <v>92</v>
      </c>
      <c r="O94" s="6" t="s">
        <v>40</v>
      </c>
      <c r="P94" s="6" t="str">
        <f t="shared" si="1"/>
        <v>v
v
v
v
v
v</v>
      </c>
      <c r="Q94" s="6" t="s">
        <v>35</v>
      </c>
      <c r="R94" s="6">
        <v>473</v>
      </c>
      <c r="S94" s="6" t="s">
        <v>321</v>
      </c>
    </row>
    <row r="95" spans="1:19" ht="76.5" x14ac:dyDescent="0.25">
      <c r="A95" s="6" t="s">
        <v>452</v>
      </c>
      <c r="C95" s="6" t="s">
        <v>453</v>
      </c>
      <c r="D95" s="6" t="s">
        <v>188</v>
      </c>
      <c r="E95" s="37" t="s">
        <v>454</v>
      </c>
      <c r="F95" s="6" t="s">
        <v>35</v>
      </c>
      <c r="G95" s="6" t="s">
        <v>62</v>
      </c>
      <c r="I95" s="32"/>
      <c r="J95" s="32"/>
      <c r="K95" s="32"/>
      <c r="L95" s="6"/>
      <c r="M95" s="45" t="s">
        <v>66</v>
      </c>
      <c r="O95" s="6" t="s">
        <v>243</v>
      </c>
      <c r="P95" s="6" t="str">
        <f t="shared" si="1"/>
        <v>v
v
v
v
v
v</v>
      </c>
      <c r="Q95" s="6" t="s">
        <v>35</v>
      </c>
      <c r="R95" s="6">
        <v>471</v>
      </c>
    </row>
    <row r="96" spans="1:19" ht="76.5" x14ac:dyDescent="0.25">
      <c r="A96" s="6" t="s">
        <v>456</v>
      </c>
      <c r="C96" s="6" t="s">
        <v>457</v>
      </c>
      <c r="D96" s="6" t="s">
        <v>458</v>
      </c>
      <c r="E96" s="37" t="s">
        <v>459</v>
      </c>
      <c r="F96" s="6" t="s">
        <v>35</v>
      </c>
      <c r="G96" s="6" t="s">
        <v>62</v>
      </c>
      <c r="I96" s="32"/>
      <c r="J96" s="32"/>
      <c r="K96" s="32"/>
      <c r="L96" s="6"/>
      <c r="M96" s="6" t="s">
        <v>329</v>
      </c>
      <c r="O96" s="6" t="s">
        <v>238</v>
      </c>
      <c r="P96" s="6" t="str">
        <f t="shared" si="1"/>
        <v>v
v
v
v
v
v</v>
      </c>
      <c r="Q96" s="6" t="s">
        <v>45</v>
      </c>
    </row>
    <row r="97" spans="1:19" ht="76.5" x14ac:dyDescent="0.25">
      <c r="A97" s="6" t="s">
        <v>460</v>
      </c>
      <c r="C97" s="6" t="s">
        <v>461</v>
      </c>
      <c r="D97" s="6" t="s">
        <v>357</v>
      </c>
      <c r="E97" s="37" t="s">
        <v>462</v>
      </c>
      <c r="F97" s="6" t="s">
        <v>35</v>
      </c>
      <c r="G97" s="6" t="s">
        <v>62</v>
      </c>
      <c r="I97" s="32"/>
      <c r="J97" s="32"/>
      <c r="K97" s="32"/>
      <c r="L97" s="6" t="s">
        <v>146</v>
      </c>
      <c r="M97" s="45" t="s">
        <v>64</v>
      </c>
      <c r="O97" s="6" t="s">
        <v>463</v>
      </c>
      <c r="P97" s="6" t="str">
        <f t="shared" si="1"/>
        <v>v
v
v
v
v
v</v>
      </c>
      <c r="Q97" s="6" t="s">
        <v>35</v>
      </c>
      <c r="R97" s="6">
        <v>470</v>
      </c>
    </row>
    <row r="98" spans="1:19" ht="76.5" x14ac:dyDescent="0.25">
      <c r="A98" s="6" t="s">
        <v>464</v>
      </c>
      <c r="C98" s="6" t="s">
        <v>465</v>
      </c>
      <c r="D98" s="6" t="s">
        <v>466</v>
      </c>
      <c r="E98" s="37" t="s">
        <v>467</v>
      </c>
      <c r="F98" s="6" t="s">
        <v>35</v>
      </c>
      <c r="G98" s="6" t="s">
        <v>62</v>
      </c>
      <c r="I98" s="32"/>
      <c r="J98" s="32"/>
      <c r="K98" s="32"/>
      <c r="L98" s="6"/>
      <c r="M98" s="45" t="s">
        <v>64</v>
      </c>
      <c r="O98" s="6" t="s">
        <v>378</v>
      </c>
      <c r="P98" s="6" t="str">
        <f t="shared" si="1"/>
        <v>v
v
v
v
v
v</v>
      </c>
      <c r="Q98" s="6" t="s">
        <v>35</v>
      </c>
      <c r="R98" s="6">
        <v>470</v>
      </c>
    </row>
    <row r="99" spans="1:19" ht="76.5" x14ac:dyDescent="0.25">
      <c r="A99" s="6" t="s">
        <v>468</v>
      </c>
      <c r="C99" s="6" t="s">
        <v>469</v>
      </c>
      <c r="D99" s="6" t="s">
        <v>470</v>
      </c>
      <c r="E99" s="37" t="s">
        <v>471</v>
      </c>
      <c r="F99" s="6" t="s">
        <v>35</v>
      </c>
      <c r="G99" s="6" t="s">
        <v>62</v>
      </c>
      <c r="I99" s="32"/>
      <c r="J99" s="32"/>
      <c r="K99" s="32"/>
      <c r="L99" s="6" t="s">
        <v>146</v>
      </c>
      <c r="M99" s="45" t="s">
        <v>64</v>
      </c>
      <c r="O99" s="6" t="s">
        <v>463</v>
      </c>
      <c r="P99" s="6" t="str">
        <f t="shared" si="1"/>
        <v>v
v
v
v
v
v</v>
      </c>
      <c r="Q99" s="6" t="s">
        <v>35</v>
      </c>
      <c r="R99" s="6">
        <v>471</v>
      </c>
    </row>
    <row r="100" spans="1:19" ht="76.5" x14ac:dyDescent="0.25">
      <c r="A100" s="6" t="s">
        <v>472</v>
      </c>
      <c r="C100" s="6" t="s">
        <v>473</v>
      </c>
      <c r="D100" s="6" t="s">
        <v>139</v>
      </c>
      <c r="E100" s="37" t="s">
        <v>474</v>
      </c>
      <c r="F100" s="6" t="s">
        <v>24</v>
      </c>
      <c r="G100" s="6" t="s">
        <v>28</v>
      </c>
      <c r="I100" s="32"/>
      <c r="J100" s="32"/>
      <c r="K100" s="32"/>
      <c r="L100" s="6" t="s">
        <v>39</v>
      </c>
      <c r="M100" s="6" t="s">
        <v>2836</v>
      </c>
      <c r="O100" s="6" t="s">
        <v>40</v>
      </c>
      <c r="P100" s="6" t="str">
        <f t="shared" si="1"/>
        <v>v
v
v
v
v
v</v>
      </c>
      <c r="Q100" s="6" t="s">
        <v>24</v>
      </c>
      <c r="R100" s="6" t="s">
        <v>372</v>
      </c>
    </row>
    <row r="101" spans="1:19" ht="76.5" x14ac:dyDescent="0.25">
      <c r="A101" s="6" t="s">
        <v>476</v>
      </c>
      <c r="C101" s="6" t="s">
        <v>477</v>
      </c>
      <c r="D101" s="6" t="s">
        <v>478</v>
      </c>
      <c r="E101" s="37" t="s">
        <v>479</v>
      </c>
      <c r="F101" s="6" t="s">
        <v>35</v>
      </c>
      <c r="G101" s="6" t="s">
        <v>62</v>
      </c>
      <c r="I101" s="32"/>
      <c r="J101" s="32"/>
      <c r="K101" s="32"/>
      <c r="L101" s="6"/>
      <c r="M101" s="6" t="s">
        <v>113</v>
      </c>
      <c r="N101" s="7"/>
      <c r="O101" s="6" t="s">
        <v>378</v>
      </c>
      <c r="P101" s="6" t="str">
        <f t="shared" si="1"/>
        <v>v
v
v
v
v
v</v>
      </c>
      <c r="Q101" s="6" t="s">
        <v>35</v>
      </c>
      <c r="S101" s="6" t="s">
        <v>480</v>
      </c>
    </row>
    <row r="102" spans="1:19" ht="76.5" x14ac:dyDescent="0.25">
      <c r="A102" s="6" t="s">
        <v>481</v>
      </c>
      <c r="C102" s="6" t="s">
        <v>482</v>
      </c>
      <c r="D102" s="6" t="s">
        <v>2859</v>
      </c>
      <c r="E102" s="37" t="s">
        <v>483</v>
      </c>
      <c r="F102" s="6" t="s">
        <v>35</v>
      </c>
      <c r="G102" s="6" t="s">
        <v>62</v>
      </c>
      <c r="I102" s="32"/>
      <c r="J102" s="32"/>
      <c r="K102" s="32"/>
      <c r="L102" s="6"/>
      <c r="M102" s="6" t="s">
        <v>66</v>
      </c>
      <c r="O102" s="6" t="s">
        <v>378</v>
      </c>
      <c r="P102" s="6" t="str">
        <f t="shared" si="1"/>
        <v>v
v
v
v
v
v</v>
      </c>
      <c r="Q102" s="6" t="s">
        <v>35</v>
      </c>
      <c r="S102" s="6" t="s">
        <v>484</v>
      </c>
    </row>
    <row r="103" spans="1:19" ht="76.5" x14ac:dyDescent="0.25">
      <c r="A103" s="6" t="s">
        <v>485</v>
      </c>
      <c r="C103" s="6" t="s">
        <v>486</v>
      </c>
      <c r="D103" s="6" t="s">
        <v>344</v>
      </c>
      <c r="E103" s="37" t="s">
        <v>487</v>
      </c>
      <c r="F103" s="6" t="s">
        <v>35</v>
      </c>
      <c r="G103" s="6" t="s">
        <v>62</v>
      </c>
      <c r="I103" s="32"/>
      <c r="J103" s="32"/>
      <c r="K103" s="32"/>
      <c r="L103" s="6"/>
      <c r="M103" s="45" t="s">
        <v>66</v>
      </c>
      <c r="O103" s="6" t="s">
        <v>378</v>
      </c>
      <c r="P103" s="6" t="str">
        <f t="shared" si="1"/>
        <v>v
v
v
v
v
v</v>
      </c>
      <c r="Q103" s="6" t="s">
        <v>35</v>
      </c>
      <c r="S103" s="6" t="s">
        <v>488</v>
      </c>
    </row>
    <row r="104" spans="1:19" ht="76.5" x14ac:dyDescent="0.25">
      <c r="A104" s="6" t="s">
        <v>489</v>
      </c>
      <c r="C104" s="6" t="s">
        <v>490</v>
      </c>
      <c r="D104" s="6" t="s">
        <v>491</v>
      </c>
      <c r="E104" s="37" t="s">
        <v>492</v>
      </c>
      <c r="F104" s="6" t="s">
        <v>35</v>
      </c>
      <c r="G104" s="6" t="s">
        <v>62</v>
      </c>
      <c r="I104" s="32"/>
      <c r="J104" s="32"/>
      <c r="K104" s="32"/>
      <c r="L104" s="6"/>
      <c r="M104" s="45" t="s">
        <v>66</v>
      </c>
      <c r="O104" s="6" t="s">
        <v>378</v>
      </c>
      <c r="P104" s="6" t="str">
        <f t="shared" si="1"/>
        <v>v
v
v
v
v
v</v>
      </c>
      <c r="Q104" s="6" t="s">
        <v>35</v>
      </c>
      <c r="R104" s="6">
        <v>475</v>
      </c>
      <c r="S104" s="6" t="s">
        <v>216</v>
      </c>
    </row>
    <row r="105" spans="1:19" ht="76.5" x14ac:dyDescent="0.25">
      <c r="A105" s="6" t="s">
        <v>493</v>
      </c>
      <c r="C105" s="6" t="s">
        <v>494</v>
      </c>
      <c r="D105" s="6" t="s">
        <v>94</v>
      </c>
      <c r="E105" s="37" t="s">
        <v>495</v>
      </c>
      <c r="F105" s="6" t="s">
        <v>35</v>
      </c>
      <c r="G105" s="6" t="s">
        <v>62</v>
      </c>
      <c r="I105" s="32"/>
      <c r="J105" s="32"/>
      <c r="K105" s="32"/>
      <c r="L105" s="6"/>
      <c r="M105" s="45" t="s">
        <v>92</v>
      </c>
      <c r="O105" s="6" t="s">
        <v>496</v>
      </c>
      <c r="P105" s="6" t="str">
        <f t="shared" si="1"/>
        <v>v
v
v
v
v
v</v>
      </c>
      <c r="Q105" s="6" t="s">
        <v>35</v>
      </c>
      <c r="R105" s="6">
        <v>470</v>
      </c>
    </row>
    <row r="106" spans="1:19" ht="76.5" x14ac:dyDescent="0.25">
      <c r="A106" s="6" t="s">
        <v>497</v>
      </c>
      <c r="C106" s="6" t="s">
        <v>498</v>
      </c>
      <c r="D106" s="6" t="s">
        <v>94</v>
      </c>
      <c r="E106" s="37" t="s">
        <v>499</v>
      </c>
      <c r="F106" s="6" t="s">
        <v>35</v>
      </c>
      <c r="G106" s="6" t="s">
        <v>62</v>
      </c>
      <c r="I106" s="32" t="s">
        <v>500</v>
      </c>
      <c r="J106" s="32">
        <v>1901</v>
      </c>
      <c r="K106" s="32">
        <v>1950</v>
      </c>
      <c r="L106" s="6"/>
      <c r="M106" s="45" t="s">
        <v>92</v>
      </c>
      <c r="O106" s="6" t="s">
        <v>496</v>
      </c>
      <c r="P106" s="6" t="str">
        <f t="shared" si="1"/>
        <v>v
v
v
v
v
v</v>
      </c>
      <c r="Q106" s="6" t="s">
        <v>35</v>
      </c>
      <c r="R106" s="6">
        <v>473</v>
      </c>
      <c r="S106" s="6" t="s">
        <v>321</v>
      </c>
    </row>
    <row r="107" spans="1:19" ht="76.5" x14ac:dyDescent="0.25">
      <c r="A107" s="6" t="s">
        <v>501</v>
      </c>
      <c r="C107" s="6" t="s">
        <v>502</v>
      </c>
      <c r="D107" s="6" t="s">
        <v>94</v>
      </c>
      <c r="E107" s="37" t="s">
        <v>503</v>
      </c>
      <c r="F107" s="6" t="s">
        <v>35</v>
      </c>
      <c r="G107" s="6" t="s">
        <v>62</v>
      </c>
      <c r="I107" s="32"/>
      <c r="J107" s="32"/>
      <c r="K107" s="32"/>
      <c r="L107" s="6"/>
      <c r="M107" s="45" t="s">
        <v>92</v>
      </c>
      <c r="O107" s="6" t="s">
        <v>93</v>
      </c>
      <c r="P107" s="6" t="str">
        <f t="shared" si="1"/>
        <v>v
v
v
v
v
v</v>
      </c>
      <c r="Q107" s="6" t="s">
        <v>35</v>
      </c>
      <c r="R107" s="6">
        <v>473</v>
      </c>
      <c r="S107" s="6" t="s">
        <v>321</v>
      </c>
    </row>
    <row r="108" spans="1:19" ht="76.5" x14ac:dyDescent="0.25">
      <c r="A108" s="6" t="s">
        <v>504</v>
      </c>
      <c r="C108" s="6" t="s">
        <v>505</v>
      </c>
      <c r="D108" s="6" t="s">
        <v>447</v>
      </c>
      <c r="E108" s="37" t="s">
        <v>506</v>
      </c>
      <c r="F108" s="6" t="s">
        <v>35</v>
      </c>
      <c r="G108" s="6" t="s">
        <v>62</v>
      </c>
      <c r="I108" s="32"/>
      <c r="J108" s="32"/>
      <c r="K108" s="32"/>
      <c r="L108" s="6"/>
      <c r="M108" s="45" t="s">
        <v>92</v>
      </c>
      <c r="O108" s="6" t="s">
        <v>93</v>
      </c>
      <c r="P108" s="6" t="str">
        <f t="shared" si="1"/>
        <v>v
v
v
v
v
v</v>
      </c>
      <c r="Q108" s="6" t="s">
        <v>35</v>
      </c>
      <c r="R108" s="6">
        <v>473</v>
      </c>
      <c r="S108" s="6" t="s">
        <v>321</v>
      </c>
    </row>
    <row r="109" spans="1:19" ht="76.5" x14ac:dyDescent="0.25">
      <c r="A109" s="6" t="s">
        <v>507</v>
      </c>
      <c r="C109" s="6" t="s">
        <v>508</v>
      </c>
      <c r="D109" s="6" t="s">
        <v>447</v>
      </c>
      <c r="E109" s="37" t="s">
        <v>509</v>
      </c>
      <c r="F109" s="6" t="s">
        <v>35</v>
      </c>
      <c r="G109" s="6" t="s">
        <v>62</v>
      </c>
      <c r="I109" s="32"/>
      <c r="J109" s="32"/>
      <c r="K109" s="32"/>
      <c r="L109" s="6"/>
      <c r="M109" s="45" t="s">
        <v>92</v>
      </c>
      <c r="O109" s="6" t="s">
        <v>93</v>
      </c>
      <c r="P109" s="6" t="str">
        <f t="shared" si="1"/>
        <v>v
v
v
v
v
v</v>
      </c>
      <c r="Q109" s="6" t="s">
        <v>35</v>
      </c>
      <c r="R109" s="6">
        <v>473</v>
      </c>
      <c r="S109" s="6" t="s">
        <v>321</v>
      </c>
    </row>
    <row r="110" spans="1:19" ht="76.5" x14ac:dyDescent="0.25">
      <c r="A110" s="6" t="s">
        <v>510</v>
      </c>
      <c r="C110" s="6" t="s">
        <v>511</v>
      </c>
      <c r="D110" s="6" t="s">
        <v>94</v>
      </c>
      <c r="E110" s="37" t="s">
        <v>512</v>
      </c>
      <c r="F110" s="6" t="s">
        <v>35</v>
      </c>
      <c r="G110" s="6" t="s">
        <v>62</v>
      </c>
      <c r="I110" s="32"/>
      <c r="J110" s="32"/>
      <c r="K110" s="32"/>
      <c r="L110" s="6"/>
      <c r="M110" s="45" t="s">
        <v>92</v>
      </c>
      <c r="O110" s="6" t="s">
        <v>513</v>
      </c>
      <c r="P110" s="6" t="str">
        <f t="shared" si="1"/>
        <v>v
v
v
v
v
v</v>
      </c>
      <c r="Q110" s="6" t="s">
        <v>35</v>
      </c>
      <c r="R110" s="6">
        <v>473</v>
      </c>
      <c r="S110" s="6" t="s">
        <v>321</v>
      </c>
    </row>
    <row r="111" spans="1:19" ht="76.5" x14ac:dyDescent="0.25">
      <c r="A111" s="6" t="s">
        <v>514</v>
      </c>
      <c r="C111" s="6" t="s">
        <v>515</v>
      </c>
      <c r="D111" s="6" t="s">
        <v>94</v>
      </c>
      <c r="E111" s="37" t="s">
        <v>516</v>
      </c>
      <c r="F111" s="6" t="s">
        <v>35</v>
      </c>
      <c r="G111" s="6" t="s">
        <v>62</v>
      </c>
      <c r="I111" s="32"/>
      <c r="J111" s="32"/>
      <c r="K111" s="32"/>
      <c r="L111" s="6"/>
      <c r="M111" s="45" t="s">
        <v>92</v>
      </c>
      <c r="O111" s="6" t="s">
        <v>517</v>
      </c>
      <c r="P111" s="6" t="str">
        <f t="shared" si="1"/>
        <v>v
v
v
v
v
v</v>
      </c>
      <c r="Q111" s="6" t="s">
        <v>35</v>
      </c>
      <c r="R111" s="6">
        <v>473</v>
      </c>
      <c r="S111" s="6" t="s">
        <v>321</v>
      </c>
    </row>
    <row r="112" spans="1:19" ht="76.5" x14ac:dyDescent="0.25">
      <c r="A112" s="6" t="s">
        <v>518</v>
      </c>
      <c r="C112" s="6" t="s">
        <v>519</v>
      </c>
      <c r="D112" s="6" t="s">
        <v>94</v>
      </c>
      <c r="E112" s="37" t="s">
        <v>520</v>
      </c>
      <c r="F112" s="6" t="s">
        <v>35</v>
      </c>
      <c r="G112" s="6" t="s">
        <v>62</v>
      </c>
      <c r="I112" s="32"/>
      <c r="J112" s="32"/>
      <c r="K112" s="32"/>
      <c r="L112" s="6"/>
      <c r="M112" s="45" t="s">
        <v>92</v>
      </c>
      <c r="O112" s="6" t="s">
        <v>517</v>
      </c>
      <c r="P112" s="6" t="str">
        <f t="shared" si="1"/>
        <v>v
v
v
v
v
v</v>
      </c>
      <c r="Q112" s="6" t="s">
        <v>35</v>
      </c>
      <c r="R112" s="6">
        <v>473</v>
      </c>
      <c r="S112" s="6" t="s">
        <v>321</v>
      </c>
    </row>
    <row r="113" spans="1:19" ht="76.5" x14ac:dyDescent="0.25">
      <c r="A113" s="6" t="s">
        <v>521</v>
      </c>
      <c r="C113" s="6" t="s">
        <v>522</v>
      </c>
      <c r="D113" s="6" t="s">
        <v>307</v>
      </c>
      <c r="E113" s="37" t="s">
        <v>523</v>
      </c>
      <c r="F113" s="6" t="s">
        <v>35</v>
      </c>
      <c r="G113" s="6" t="s">
        <v>62</v>
      </c>
      <c r="I113" s="32"/>
      <c r="J113" s="32"/>
      <c r="K113" s="32"/>
      <c r="L113" s="6"/>
      <c r="M113" s="45" t="s">
        <v>92</v>
      </c>
      <c r="O113" s="6" t="s">
        <v>517</v>
      </c>
      <c r="P113" s="6" t="str">
        <f t="shared" si="1"/>
        <v>v
v
v
v
v
v</v>
      </c>
      <c r="Q113" s="6" t="s">
        <v>35</v>
      </c>
      <c r="R113" s="6">
        <v>475</v>
      </c>
      <c r="S113" s="6" t="s">
        <v>311</v>
      </c>
    </row>
    <row r="114" spans="1:19" ht="76.5" x14ac:dyDescent="0.25">
      <c r="A114" s="6" t="s">
        <v>525</v>
      </c>
      <c r="C114" s="6" t="s">
        <v>526</v>
      </c>
      <c r="D114" s="6" t="s">
        <v>527</v>
      </c>
      <c r="E114" s="37" t="s">
        <v>528</v>
      </c>
      <c r="F114" s="6" t="s">
        <v>35</v>
      </c>
      <c r="G114" s="6" t="s">
        <v>62</v>
      </c>
      <c r="I114" s="32"/>
      <c r="J114" s="32"/>
      <c r="K114" s="32"/>
      <c r="L114" s="6"/>
      <c r="M114" s="45" t="s">
        <v>2845</v>
      </c>
      <c r="N114" s="6" t="s">
        <v>529</v>
      </c>
      <c r="O114" s="6" t="s">
        <v>93</v>
      </c>
      <c r="P114" s="6" t="str">
        <f t="shared" si="1"/>
        <v>v
v
v
v
v
v</v>
      </c>
      <c r="Q114" s="6" t="s">
        <v>35</v>
      </c>
    </row>
    <row r="115" spans="1:19" ht="76.5" x14ac:dyDescent="0.25">
      <c r="A115" s="6" t="s">
        <v>530</v>
      </c>
      <c r="C115" s="6" t="s">
        <v>531</v>
      </c>
      <c r="D115" s="6" t="s">
        <v>447</v>
      </c>
      <c r="E115" s="37" t="s">
        <v>532</v>
      </c>
      <c r="F115" s="6" t="s">
        <v>35</v>
      </c>
      <c r="G115" s="6" t="s">
        <v>62</v>
      </c>
      <c r="I115" s="32"/>
      <c r="J115" s="32"/>
      <c r="K115" s="32"/>
      <c r="L115" s="6"/>
      <c r="M115" s="45" t="s">
        <v>92</v>
      </c>
      <c r="O115" s="6" t="s">
        <v>463</v>
      </c>
      <c r="P115" s="6" t="str">
        <f t="shared" si="1"/>
        <v>v
v
v
v
v
v</v>
      </c>
      <c r="Q115" s="6" t="s">
        <v>35</v>
      </c>
      <c r="R115" s="6">
        <v>473</v>
      </c>
      <c r="S115" s="6" t="s">
        <v>321</v>
      </c>
    </row>
    <row r="116" spans="1:19" ht="76.5" x14ac:dyDescent="0.25">
      <c r="A116" s="6" t="s">
        <v>533</v>
      </c>
      <c r="C116" s="6" t="s">
        <v>534</v>
      </c>
      <c r="D116" s="6" t="s">
        <v>447</v>
      </c>
      <c r="E116" s="37" t="s">
        <v>535</v>
      </c>
      <c r="F116" s="6" t="s">
        <v>35</v>
      </c>
      <c r="G116" s="6" t="s">
        <v>62</v>
      </c>
      <c r="I116" s="32"/>
      <c r="J116" s="32"/>
      <c r="K116" s="32"/>
      <c r="L116" s="6"/>
      <c r="M116" s="45" t="s">
        <v>92</v>
      </c>
      <c r="O116" s="6" t="s">
        <v>463</v>
      </c>
      <c r="P116" s="6" t="str">
        <f t="shared" si="1"/>
        <v>v
v
v
v
v
v</v>
      </c>
      <c r="Q116" s="6" t="s">
        <v>35</v>
      </c>
      <c r="R116" s="6">
        <v>473</v>
      </c>
      <c r="S116" s="6" t="s">
        <v>321</v>
      </c>
    </row>
    <row r="117" spans="1:19" ht="76.5" x14ac:dyDescent="0.25">
      <c r="A117" s="6" t="s">
        <v>536</v>
      </c>
      <c r="C117" s="6" t="s">
        <v>537</v>
      </c>
      <c r="D117" s="6" t="s">
        <v>447</v>
      </c>
      <c r="E117" s="37" t="s">
        <v>538</v>
      </c>
      <c r="F117" s="6" t="s">
        <v>35</v>
      </c>
      <c r="G117" s="6" t="s">
        <v>62</v>
      </c>
      <c r="I117" s="32"/>
      <c r="J117" s="32"/>
      <c r="K117" s="32"/>
      <c r="L117" s="6"/>
      <c r="M117" s="45" t="s">
        <v>92</v>
      </c>
      <c r="O117" s="6" t="s">
        <v>463</v>
      </c>
      <c r="P117" s="6" t="str">
        <f t="shared" si="1"/>
        <v>v
v
v
v
v
v</v>
      </c>
      <c r="Q117" s="6" t="s">
        <v>35</v>
      </c>
      <c r="R117" s="6">
        <v>473</v>
      </c>
      <c r="S117" s="6" t="s">
        <v>321</v>
      </c>
    </row>
    <row r="118" spans="1:19" ht="76.5" x14ac:dyDescent="0.25">
      <c r="A118" s="6" t="s">
        <v>539</v>
      </c>
      <c r="C118" s="6" t="s">
        <v>540</v>
      </c>
      <c r="D118" s="6" t="s">
        <v>447</v>
      </c>
      <c r="E118" s="37" t="s">
        <v>541</v>
      </c>
      <c r="F118" s="6" t="s">
        <v>35</v>
      </c>
      <c r="G118" s="6" t="s">
        <v>62</v>
      </c>
      <c r="I118" s="32"/>
      <c r="J118" s="32"/>
      <c r="K118" s="32"/>
      <c r="L118" s="6"/>
      <c r="M118" s="45" t="s">
        <v>92</v>
      </c>
      <c r="O118" s="6" t="s">
        <v>463</v>
      </c>
      <c r="P118" s="6" t="str">
        <f t="shared" si="1"/>
        <v>v
v
v
v
v
v</v>
      </c>
      <c r="Q118" s="6" t="s">
        <v>35</v>
      </c>
      <c r="R118" s="6">
        <v>473</v>
      </c>
      <c r="S118" s="6" t="s">
        <v>321</v>
      </c>
    </row>
    <row r="119" spans="1:19" ht="76.5" x14ac:dyDescent="0.25">
      <c r="A119" s="6" t="s">
        <v>542</v>
      </c>
      <c r="C119" s="6" t="s">
        <v>543</v>
      </c>
      <c r="D119" s="6" t="s">
        <v>307</v>
      </c>
      <c r="E119" s="37" t="s">
        <v>544</v>
      </c>
      <c r="F119" s="6" t="s">
        <v>35</v>
      </c>
      <c r="G119" s="6" t="s">
        <v>62</v>
      </c>
      <c r="I119" s="32"/>
      <c r="J119" s="32"/>
      <c r="K119" s="32"/>
      <c r="L119" s="6"/>
      <c r="M119" s="45" t="s">
        <v>92</v>
      </c>
      <c r="O119" s="6" t="s">
        <v>463</v>
      </c>
      <c r="P119" s="6" t="str">
        <f t="shared" si="1"/>
        <v>v
v
v
v
v
v</v>
      </c>
      <c r="Q119" s="6" t="s">
        <v>35</v>
      </c>
      <c r="R119" s="6">
        <v>475</v>
      </c>
      <c r="S119" s="6" t="s">
        <v>311</v>
      </c>
    </row>
    <row r="120" spans="1:19" ht="76.5" x14ac:dyDescent="0.25">
      <c r="A120" s="6" t="s">
        <v>545</v>
      </c>
      <c r="C120" s="6" t="s">
        <v>546</v>
      </c>
      <c r="D120" s="6" t="s">
        <v>307</v>
      </c>
      <c r="E120" s="37" t="s">
        <v>547</v>
      </c>
      <c r="F120" s="6" t="s">
        <v>35</v>
      </c>
      <c r="G120" s="6" t="s">
        <v>62</v>
      </c>
      <c r="I120" s="32"/>
      <c r="J120" s="32"/>
      <c r="K120" s="32"/>
      <c r="L120" s="6"/>
      <c r="M120" s="45" t="s">
        <v>92</v>
      </c>
      <c r="O120" s="6" t="s">
        <v>463</v>
      </c>
      <c r="P120" s="6" t="str">
        <f t="shared" si="1"/>
        <v>v
v
v
v
v
v</v>
      </c>
      <c r="Q120" s="6" t="s">
        <v>35</v>
      </c>
      <c r="R120" s="6">
        <v>475</v>
      </c>
      <c r="S120" s="6" t="s">
        <v>311</v>
      </c>
    </row>
    <row r="121" spans="1:19" ht="76.5" x14ac:dyDescent="0.25">
      <c r="A121" s="6" t="s">
        <v>548</v>
      </c>
      <c r="C121" s="6" t="s">
        <v>549</v>
      </c>
      <c r="D121" s="6" t="s">
        <v>550</v>
      </c>
      <c r="E121" s="37" t="s">
        <v>551</v>
      </c>
      <c r="F121" s="6" t="s">
        <v>35</v>
      </c>
      <c r="G121" s="6" t="s">
        <v>161</v>
      </c>
      <c r="I121" s="32"/>
      <c r="J121" s="32"/>
      <c r="K121" s="32"/>
      <c r="L121" s="6"/>
      <c r="M121" s="45" t="s">
        <v>64</v>
      </c>
      <c r="O121" s="6" t="s">
        <v>243</v>
      </c>
      <c r="P121" s="6" t="str">
        <f t="shared" si="1"/>
        <v>v
v
v
v
v
v</v>
      </c>
      <c r="Q121" s="6" t="s">
        <v>27</v>
      </c>
      <c r="R121" s="6" t="s">
        <v>55</v>
      </c>
    </row>
    <row r="122" spans="1:19" ht="76.5" x14ac:dyDescent="0.25">
      <c r="A122" s="6" t="s">
        <v>552</v>
      </c>
      <c r="C122" s="6" t="s">
        <v>553</v>
      </c>
      <c r="D122" s="6" t="s">
        <v>550</v>
      </c>
      <c r="E122" s="37" t="s">
        <v>554</v>
      </c>
      <c r="F122" s="6" t="s">
        <v>35</v>
      </c>
      <c r="G122" s="6" t="s">
        <v>161</v>
      </c>
      <c r="I122" s="32"/>
      <c r="J122" s="32"/>
      <c r="K122" s="32"/>
      <c r="L122" s="6"/>
      <c r="M122" s="45" t="s">
        <v>64</v>
      </c>
      <c r="O122" s="6" t="s">
        <v>243</v>
      </c>
      <c r="P122" s="6" t="str">
        <f t="shared" si="1"/>
        <v>v
v
v
v
v
v</v>
      </c>
      <c r="Q122" s="6" t="s">
        <v>45</v>
      </c>
    </row>
    <row r="123" spans="1:19" ht="76.5" x14ac:dyDescent="0.25">
      <c r="A123" s="6" t="s">
        <v>555</v>
      </c>
      <c r="C123" s="6" t="s">
        <v>556</v>
      </c>
      <c r="D123" s="6" t="s">
        <v>550</v>
      </c>
      <c r="E123" s="37" t="s">
        <v>557</v>
      </c>
      <c r="F123" s="6" t="s">
        <v>35</v>
      </c>
      <c r="G123" s="6" t="s">
        <v>161</v>
      </c>
      <c r="I123" s="32"/>
      <c r="J123" s="32"/>
      <c r="K123" s="32"/>
      <c r="L123" s="6"/>
      <c r="M123" s="45" t="s">
        <v>64</v>
      </c>
      <c r="O123" s="6" t="s">
        <v>129</v>
      </c>
      <c r="P123" s="6" t="str">
        <f t="shared" si="1"/>
        <v>v
v
v
v
v
v</v>
      </c>
      <c r="Q123" s="6" t="s">
        <v>45</v>
      </c>
    </row>
    <row r="124" spans="1:19" ht="76.5" x14ac:dyDescent="0.25">
      <c r="A124" s="6" t="s">
        <v>558</v>
      </c>
      <c r="C124" s="6" t="s">
        <v>559</v>
      </c>
      <c r="D124" s="6" t="s">
        <v>550</v>
      </c>
      <c r="E124" s="37" t="s">
        <v>560</v>
      </c>
      <c r="F124" s="6" t="s">
        <v>35</v>
      </c>
      <c r="G124" s="6" t="s">
        <v>161</v>
      </c>
      <c r="I124" s="32"/>
      <c r="J124" s="32"/>
      <c r="K124" s="32"/>
      <c r="L124" s="6"/>
      <c r="M124" s="45" t="s">
        <v>64</v>
      </c>
      <c r="O124" s="6" t="s">
        <v>463</v>
      </c>
      <c r="P124" s="6" t="str">
        <f t="shared" si="1"/>
        <v>v
v
v
v
v
v</v>
      </c>
      <c r="Q124" s="6" t="s">
        <v>35</v>
      </c>
      <c r="R124" s="6" t="s">
        <v>372</v>
      </c>
    </row>
    <row r="125" spans="1:19" ht="76.5" x14ac:dyDescent="0.25">
      <c r="A125" s="6" t="s">
        <v>561</v>
      </c>
      <c r="C125" s="6" t="s">
        <v>562</v>
      </c>
      <c r="D125" s="6" t="s">
        <v>550</v>
      </c>
      <c r="E125" s="37" t="s">
        <v>563</v>
      </c>
      <c r="F125" s="6" t="s">
        <v>35</v>
      </c>
      <c r="G125" s="6" t="s">
        <v>161</v>
      </c>
      <c r="I125" s="32"/>
      <c r="J125" s="32"/>
      <c r="K125" s="32"/>
      <c r="L125" s="6"/>
      <c r="M125" s="45" t="s">
        <v>64</v>
      </c>
      <c r="O125" s="6" t="s">
        <v>463</v>
      </c>
      <c r="P125" s="6" t="str">
        <f t="shared" si="1"/>
        <v>v
v
v
v
v
v</v>
      </c>
      <c r="Q125" s="6" t="s">
        <v>35</v>
      </c>
    </row>
    <row r="126" spans="1:19" ht="76.5" x14ac:dyDescent="0.25">
      <c r="A126" s="6" t="s">
        <v>564</v>
      </c>
      <c r="C126" s="6" t="s">
        <v>565</v>
      </c>
      <c r="D126" s="6" t="s">
        <v>79</v>
      </c>
      <c r="E126" s="37" t="s">
        <v>566</v>
      </c>
      <c r="F126" s="6" t="s">
        <v>35</v>
      </c>
      <c r="G126" s="6" t="s">
        <v>28</v>
      </c>
      <c r="I126" s="32"/>
      <c r="J126" s="32"/>
      <c r="K126" s="32"/>
      <c r="L126" s="6"/>
      <c r="M126" s="45" t="s">
        <v>66</v>
      </c>
      <c r="O126" s="6" t="s">
        <v>73</v>
      </c>
      <c r="P126" s="6" t="str">
        <f t="shared" si="1"/>
        <v>v
v
v
v
v
v</v>
      </c>
      <c r="Q126" s="6" t="s">
        <v>35</v>
      </c>
    </row>
    <row r="127" spans="1:19" ht="76.5" x14ac:dyDescent="0.25">
      <c r="A127" s="6" t="s">
        <v>567</v>
      </c>
      <c r="C127" s="6" t="s">
        <v>568</v>
      </c>
      <c r="D127" s="6" t="s">
        <v>475</v>
      </c>
      <c r="E127" s="37" t="s">
        <v>569</v>
      </c>
      <c r="F127" s="6" t="s">
        <v>35</v>
      </c>
      <c r="G127" s="6" t="s">
        <v>36</v>
      </c>
      <c r="I127" s="32"/>
      <c r="J127" s="32"/>
      <c r="K127" s="32"/>
      <c r="L127" s="6"/>
      <c r="M127" s="45" t="s">
        <v>50</v>
      </c>
      <c r="O127" s="6" t="s">
        <v>463</v>
      </c>
      <c r="P127" s="6" t="str">
        <f t="shared" si="1"/>
        <v>v
v
v
v
v
v</v>
      </c>
      <c r="Q127" s="6" t="s">
        <v>35</v>
      </c>
      <c r="R127" s="6">
        <v>481</v>
      </c>
    </row>
    <row r="128" spans="1:19" ht="76.5" x14ac:dyDescent="0.25">
      <c r="A128" s="6" t="s">
        <v>570</v>
      </c>
      <c r="C128" s="6" t="s">
        <v>571</v>
      </c>
      <c r="D128" s="6" t="s">
        <v>572</v>
      </c>
      <c r="E128" s="37" t="s">
        <v>573</v>
      </c>
      <c r="F128" s="6" t="s">
        <v>35</v>
      </c>
      <c r="G128" s="6" t="s">
        <v>62</v>
      </c>
      <c r="H128" s="6" t="s">
        <v>574</v>
      </c>
      <c r="I128" s="32"/>
      <c r="J128" s="32"/>
      <c r="K128" s="32"/>
      <c r="L128" s="6"/>
      <c r="M128" s="6" t="s">
        <v>113</v>
      </c>
      <c r="P128" s="6" t="str">
        <f t="shared" si="1"/>
        <v>v
v
v
v
v
v</v>
      </c>
      <c r="Q128" s="6" t="s">
        <v>35</v>
      </c>
    </row>
    <row r="129" spans="1:19" ht="76.5" x14ac:dyDescent="0.25">
      <c r="A129" s="6" t="s">
        <v>575</v>
      </c>
      <c r="C129" s="6" t="s">
        <v>576</v>
      </c>
      <c r="D129" s="6" t="s">
        <v>577</v>
      </c>
      <c r="E129" s="37" t="s">
        <v>578</v>
      </c>
      <c r="F129" s="6" t="s">
        <v>35</v>
      </c>
      <c r="G129" s="6" t="s">
        <v>62</v>
      </c>
      <c r="I129" s="32"/>
      <c r="J129" s="32"/>
      <c r="K129" s="32"/>
      <c r="L129" s="6"/>
      <c r="M129" s="45" t="s">
        <v>64</v>
      </c>
      <c r="O129" s="6" t="s">
        <v>463</v>
      </c>
      <c r="P129" s="6" t="str">
        <f t="shared" si="1"/>
        <v>v
v
v
v
v
v</v>
      </c>
      <c r="Q129" s="6" t="s">
        <v>35</v>
      </c>
      <c r="S129" s="6" t="s">
        <v>327</v>
      </c>
    </row>
    <row r="130" spans="1:19" ht="76.5" x14ac:dyDescent="0.25">
      <c r="A130" s="6" t="s">
        <v>579</v>
      </c>
      <c r="C130" s="6" t="s">
        <v>580</v>
      </c>
      <c r="D130" s="6" t="s">
        <v>581</v>
      </c>
      <c r="E130" s="37" t="s">
        <v>582</v>
      </c>
      <c r="F130" s="6" t="s">
        <v>35</v>
      </c>
      <c r="G130" s="6" t="s">
        <v>62</v>
      </c>
      <c r="I130" s="32"/>
      <c r="J130" s="32"/>
      <c r="K130" s="32"/>
      <c r="L130" s="6"/>
      <c r="M130" s="6" t="s">
        <v>113</v>
      </c>
      <c r="O130" s="6" t="s">
        <v>463</v>
      </c>
      <c r="P130" s="6" t="str">
        <f t="shared" si="1"/>
        <v>v
v
v
v
v
v</v>
      </c>
      <c r="Q130" s="6" t="s">
        <v>35</v>
      </c>
      <c r="S130" s="6" t="s">
        <v>327</v>
      </c>
    </row>
    <row r="131" spans="1:19" ht="76.5" x14ac:dyDescent="0.25">
      <c r="A131" s="6" t="s">
        <v>583</v>
      </c>
      <c r="C131" s="6" t="s">
        <v>584</v>
      </c>
      <c r="D131" s="6" t="s">
        <v>585</v>
      </c>
      <c r="E131" s="37" t="s">
        <v>586</v>
      </c>
      <c r="F131" s="6" t="s">
        <v>35</v>
      </c>
      <c r="G131" s="6" t="s">
        <v>62</v>
      </c>
      <c r="I131" s="32"/>
      <c r="J131" s="32"/>
      <c r="K131" s="32"/>
      <c r="L131" s="6"/>
      <c r="M131" s="45" t="s">
        <v>64</v>
      </c>
      <c r="O131" s="6" t="s">
        <v>463</v>
      </c>
      <c r="P131" s="6" t="str">
        <f t="shared" si="1"/>
        <v>v
v
v
v
v
v</v>
      </c>
      <c r="Q131" s="6" t="s">
        <v>35</v>
      </c>
      <c r="S131" s="6" t="s">
        <v>327</v>
      </c>
    </row>
    <row r="132" spans="1:19" ht="76.5" x14ac:dyDescent="0.25">
      <c r="A132" s="6" t="s">
        <v>587</v>
      </c>
      <c r="C132" s="6" t="s">
        <v>588</v>
      </c>
      <c r="D132" s="6" t="s">
        <v>585</v>
      </c>
      <c r="E132" s="37" t="s">
        <v>589</v>
      </c>
      <c r="F132" s="6" t="s">
        <v>35</v>
      </c>
      <c r="G132" s="6" t="s">
        <v>62</v>
      </c>
      <c r="I132" s="32"/>
      <c r="J132" s="32"/>
      <c r="K132" s="32"/>
      <c r="L132" s="6"/>
      <c r="M132" s="45" t="s">
        <v>64</v>
      </c>
      <c r="O132" s="6" t="s">
        <v>463</v>
      </c>
      <c r="P132" s="6" t="str">
        <f t="shared" ref="P132:P195" si="2">$P$1</f>
        <v>v
v
v
v
v
v</v>
      </c>
      <c r="Q132" s="6" t="s">
        <v>35</v>
      </c>
      <c r="S132" s="6" t="s">
        <v>327</v>
      </c>
    </row>
    <row r="133" spans="1:19" ht="76.5" x14ac:dyDescent="0.25">
      <c r="A133" s="6" t="s">
        <v>590</v>
      </c>
      <c r="C133" s="6" t="s">
        <v>591</v>
      </c>
      <c r="D133" s="6" t="s">
        <v>592</v>
      </c>
      <c r="E133" s="37" t="s">
        <v>593</v>
      </c>
      <c r="F133" s="6" t="s">
        <v>35</v>
      </c>
      <c r="G133" s="6" t="s">
        <v>62</v>
      </c>
      <c r="I133" s="32"/>
      <c r="J133" s="32"/>
      <c r="K133" s="32"/>
      <c r="L133" s="6"/>
      <c r="M133" s="45" t="s">
        <v>66</v>
      </c>
      <c r="O133" s="6" t="s">
        <v>595</v>
      </c>
      <c r="P133" s="6" t="str">
        <f t="shared" si="2"/>
        <v>v
v
v
v
v
v</v>
      </c>
      <c r="Q133" s="6" t="s">
        <v>35</v>
      </c>
      <c r="S133" s="6" t="s">
        <v>594</v>
      </c>
    </row>
    <row r="134" spans="1:19" ht="76.5" x14ac:dyDescent="0.25">
      <c r="A134" s="6" t="s">
        <v>596</v>
      </c>
      <c r="C134" s="6" t="s">
        <v>597</v>
      </c>
      <c r="D134" s="6" t="s">
        <v>447</v>
      </c>
      <c r="E134" s="37" t="s">
        <v>598</v>
      </c>
      <c r="F134" s="6" t="s">
        <v>35</v>
      </c>
      <c r="G134" s="6" t="s">
        <v>62</v>
      </c>
      <c r="I134" s="32"/>
      <c r="J134" s="32"/>
      <c r="K134" s="32"/>
      <c r="L134" s="6"/>
      <c r="M134" s="45" t="s">
        <v>92</v>
      </c>
      <c r="O134" s="6" t="s">
        <v>463</v>
      </c>
      <c r="P134" s="6" t="str">
        <f t="shared" si="2"/>
        <v>v
v
v
v
v
v</v>
      </c>
      <c r="Q134" s="6" t="s">
        <v>35</v>
      </c>
      <c r="R134" s="6">
        <v>473</v>
      </c>
      <c r="S134" s="6" t="s">
        <v>321</v>
      </c>
    </row>
    <row r="135" spans="1:19" ht="76.5" x14ac:dyDescent="0.25">
      <c r="A135" s="6" t="s">
        <v>599</v>
      </c>
      <c r="C135" s="6" t="s">
        <v>600</v>
      </c>
      <c r="D135" s="6" t="s">
        <v>601</v>
      </c>
      <c r="E135" s="37" t="s">
        <v>602</v>
      </c>
      <c r="F135" s="6" t="s">
        <v>35</v>
      </c>
      <c r="G135" s="6" t="s">
        <v>62</v>
      </c>
      <c r="H135" s="6" t="s">
        <v>162</v>
      </c>
      <c r="I135" s="32"/>
      <c r="J135" s="32"/>
      <c r="K135" s="32"/>
      <c r="L135" s="6"/>
      <c r="M135" s="45" t="s">
        <v>92</v>
      </c>
      <c r="O135" s="6" t="s">
        <v>603</v>
      </c>
      <c r="P135" s="6" t="str">
        <f t="shared" si="2"/>
        <v>v
v
v
v
v
v</v>
      </c>
      <c r="Q135" s="6" t="s">
        <v>45</v>
      </c>
    </row>
    <row r="136" spans="1:19" ht="76.5" x14ac:dyDescent="0.25">
      <c r="A136" s="6" t="s">
        <v>604</v>
      </c>
      <c r="C136" s="6" t="s">
        <v>605</v>
      </c>
      <c r="D136" s="6" t="s">
        <v>601</v>
      </c>
      <c r="E136" s="37" t="s">
        <v>606</v>
      </c>
      <c r="F136" s="6" t="s">
        <v>35</v>
      </c>
      <c r="G136" s="6" t="s">
        <v>62</v>
      </c>
      <c r="H136" s="6" t="s">
        <v>162</v>
      </c>
      <c r="I136" s="32"/>
      <c r="J136" s="32"/>
      <c r="K136" s="32"/>
      <c r="L136" s="6"/>
      <c r="M136" s="45" t="s">
        <v>92</v>
      </c>
      <c r="O136" s="6" t="s">
        <v>603</v>
      </c>
      <c r="P136" s="6" t="str">
        <f t="shared" si="2"/>
        <v>v
v
v
v
v
v</v>
      </c>
      <c r="Q136" s="6" t="s">
        <v>35</v>
      </c>
      <c r="R136" s="6">
        <v>470</v>
      </c>
    </row>
    <row r="137" spans="1:19" ht="76.5" x14ac:dyDescent="0.25">
      <c r="A137" s="6" t="s">
        <v>607</v>
      </c>
      <c r="C137" s="6" t="s">
        <v>608</v>
      </c>
      <c r="D137" s="6" t="s">
        <v>585</v>
      </c>
      <c r="E137" s="37" t="s">
        <v>609</v>
      </c>
      <c r="F137" s="6" t="s">
        <v>35</v>
      </c>
      <c r="G137" s="6" t="s">
        <v>62</v>
      </c>
      <c r="I137" s="32"/>
      <c r="J137" s="32"/>
      <c r="K137" s="32"/>
      <c r="L137" s="6"/>
      <c r="M137" s="45" t="s">
        <v>64</v>
      </c>
      <c r="O137" s="6" t="s">
        <v>463</v>
      </c>
      <c r="P137" s="6" t="str">
        <f t="shared" si="2"/>
        <v>v
v
v
v
v
v</v>
      </c>
      <c r="Q137" s="6" t="s">
        <v>35</v>
      </c>
      <c r="R137" s="6">
        <v>470</v>
      </c>
    </row>
    <row r="138" spans="1:19" ht="76.5" x14ac:dyDescent="0.25">
      <c r="A138" s="6" t="s">
        <v>610</v>
      </c>
      <c r="C138" s="6" t="s">
        <v>611</v>
      </c>
      <c r="D138" s="6" t="s">
        <v>612</v>
      </c>
      <c r="E138" s="37" t="s">
        <v>613</v>
      </c>
      <c r="F138" s="6" t="s">
        <v>35</v>
      </c>
      <c r="G138" s="6" t="s">
        <v>62</v>
      </c>
      <c r="H138" s="6" t="s">
        <v>162</v>
      </c>
      <c r="I138" s="32"/>
      <c r="J138" s="32"/>
      <c r="K138" s="32"/>
      <c r="L138" s="6"/>
      <c r="M138" s="45" t="s">
        <v>92</v>
      </c>
      <c r="O138" s="6" t="s">
        <v>603</v>
      </c>
      <c r="P138" s="6" t="str">
        <f t="shared" si="2"/>
        <v>v
v
v
v
v
v</v>
      </c>
      <c r="Q138" s="6" t="s">
        <v>75</v>
      </c>
      <c r="R138" s="6" t="s">
        <v>76</v>
      </c>
    </row>
    <row r="139" spans="1:19" ht="76.5" x14ac:dyDescent="0.25">
      <c r="A139" s="6" t="s">
        <v>614</v>
      </c>
      <c r="C139" s="6" t="s">
        <v>615</v>
      </c>
      <c r="D139" s="6" t="s">
        <v>612</v>
      </c>
      <c r="E139" s="37" t="s">
        <v>616</v>
      </c>
      <c r="F139" s="6" t="s">
        <v>35</v>
      </c>
      <c r="G139" s="6" t="s">
        <v>62</v>
      </c>
      <c r="H139" s="6" t="s">
        <v>162</v>
      </c>
      <c r="I139" s="32"/>
      <c r="J139" s="32"/>
      <c r="K139" s="32"/>
      <c r="L139" s="6"/>
      <c r="M139" s="45" t="s">
        <v>92</v>
      </c>
      <c r="O139" s="6" t="s">
        <v>603</v>
      </c>
      <c r="P139" s="6" t="str">
        <f t="shared" si="2"/>
        <v>v
v
v
v
v
v</v>
      </c>
      <c r="Q139" s="6" t="s">
        <v>35</v>
      </c>
      <c r="R139" s="6">
        <v>473</v>
      </c>
      <c r="S139" s="6" t="s">
        <v>321</v>
      </c>
    </row>
    <row r="140" spans="1:19" ht="76.5" x14ac:dyDescent="0.25">
      <c r="A140" s="6" t="s">
        <v>617</v>
      </c>
      <c r="C140" s="6" t="s">
        <v>618</v>
      </c>
      <c r="D140" s="6" t="s">
        <v>612</v>
      </c>
      <c r="E140" s="37" t="s">
        <v>619</v>
      </c>
      <c r="F140" s="6" t="s">
        <v>35</v>
      </c>
      <c r="G140" s="6" t="s">
        <v>62</v>
      </c>
      <c r="H140" s="6" t="s">
        <v>162</v>
      </c>
      <c r="I140" s="32"/>
      <c r="J140" s="32"/>
      <c r="K140" s="32"/>
      <c r="L140" s="6"/>
      <c r="M140" s="45" t="s">
        <v>92</v>
      </c>
      <c r="O140" s="6" t="s">
        <v>603</v>
      </c>
      <c r="P140" s="6" t="str">
        <f t="shared" si="2"/>
        <v>v
v
v
v
v
v</v>
      </c>
      <c r="Q140" s="6" t="s">
        <v>75</v>
      </c>
      <c r="R140" s="6" t="s">
        <v>76</v>
      </c>
    </row>
    <row r="141" spans="1:19" ht="76.5" x14ac:dyDescent="0.25">
      <c r="A141" s="6" t="s">
        <v>620</v>
      </c>
      <c r="C141" s="6" t="s">
        <v>621</v>
      </c>
      <c r="D141" s="6" t="s">
        <v>612</v>
      </c>
      <c r="E141" s="37" t="s">
        <v>622</v>
      </c>
      <c r="F141" s="6" t="s">
        <v>35</v>
      </c>
      <c r="G141" s="6" t="s">
        <v>62</v>
      </c>
      <c r="H141" s="6" t="s">
        <v>162</v>
      </c>
      <c r="I141" s="32"/>
      <c r="J141" s="32"/>
      <c r="K141" s="32"/>
      <c r="L141" s="6"/>
      <c r="M141" s="45" t="s">
        <v>92</v>
      </c>
      <c r="O141" s="6" t="s">
        <v>603</v>
      </c>
      <c r="P141" s="6" t="str">
        <f t="shared" si="2"/>
        <v>v
v
v
v
v
v</v>
      </c>
      <c r="Q141" s="6" t="s">
        <v>35</v>
      </c>
      <c r="R141" s="6">
        <v>473</v>
      </c>
      <c r="S141" s="6" t="s">
        <v>321</v>
      </c>
    </row>
    <row r="142" spans="1:19" ht="76.5" x14ac:dyDescent="0.25">
      <c r="A142" s="6" t="s">
        <v>623</v>
      </c>
      <c r="C142" s="6" t="s">
        <v>624</v>
      </c>
      <c r="D142" s="6" t="s">
        <v>94</v>
      </c>
      <c r="E142" s="37" t="s">
        <v>625</v>
      </c>
      <c r="F142" s="6" t="s">
        <v>35</v>
      </c>
      <c r="G142" s="6" t="s">
        <v>62</v>
      </c>
      <c r="H142" s="6" t="s">
        <v>162</v>
      </c>
      <c r="I142" s="32"/>
      <c r="J142" s="32"/>
      <c r="K142" s="32"/>
      <c r="L142" s="6"/>
      <c r="M142" s="45" t="s">
        <v>92</v>
      </c>
      <c r="O142" s="6" t="s">
        <v>603</v>
      </c>
      <c r="P142" s="6" t="str">
        <f t="shared" si="2"/>
        <v>v
v
v
v
v
v</v>
      </c>
      <c r="Q142" s="6" t="s">
        <v>35</v>
      </c>
      <c r="R142" s="6">
        <v>473</v>
      </c>
      <c r="S142" s="6" t="s">
        <v>321</v>
      </c>
    </row>
    <row r="143" spans="1:19" ht="76.5" x14ac:dyDescent="0.25">
      <c r="A143" s="6" t="s">
        <v>626</v>
      </c>
      <c r="C143" s="6" t="s">
        <v>627</v>
      </c>
      <c r="D143" s="6" t="s">
        <v>94</v>
      </c>
      <c r="E143" s="37" t="s">
        <v>628</v>
      </c>
      <c r="F143" s="6" t="s">
        <v>35</v>
      </c>
      <c r="G143" s="6" t="s">
        <v>62</v>
      </c>
      <c r="H143" s="6" t="s">
        <v>162</v>
      </c>
      <c r="I143" s="32"/>
      <c r="J143" s="32"/>
      <c r="K143" s="32"/>
      <c r="L143" s="6"/>
      <c r="M143" s="45" t="s">
        <v>92</v>
      </c>
      <c r="O143" s="6" t="s">
        <v>603</v>
      </c>
      <c r="P143" s="6" t="str">
        <f t="shared" si="2"/>
        <v>v
v
v
v
v
v</v>
      </c>
      <c r="Q143" s="6" t="s">
        <v>35</v>
      </c>
      <c r="R143" s="6">
        <v>473</v>
      </c>
      <c r="S143" s="6" t="s">
        <v>321</v>
      </c>
    </row>
    <row r="144" spans="1:19" ht="76.5" x14ac:dyDescent="0.25">
      <c r="A144" s="6" t="s">
        <v>629</v>
      </c>
      <c r="C144" s="6" t="s">
        <v>630</v>
      </c>
      <c r="D144" s="6" t="s">
        <v>94</v>
      </c>
      <c r="E144" s="37" t="s">
        <v>631</v>
      </c>
      <c r="F144" s="6" t="s">
        <v>35</v>
      </c>
      <c r="G144" s="6" t="s">
        <v>62</v>
      </c>
      <c r="H144" s="6" t="s">
        <v>162</v>
      </c>
      <c r="I144" s="32"/>
      <c r="J144" s="32"/>
      <c r="K144" s="32"/>
      <c r="L144" s="6"/>
      <c r="M144" s="45" t="s">
        <v>92</v>
      </c>
      <c r="O144" s="6" t="s">
        <v>603</v>
      </c>
      <c r="P144" s="6" t="str">
        <f t="shared" si="2"/>
        <v>v
v
v
v
v
v</v>
      </c>
      <c r="Q144" s="6" t="s">
        <v>35</v>
      </c>
      <c r="R144" s="6">
        <v>473</v>
      </c>
      <c r="S144" s="6" t="s">
        <v>321</v>
      </c>
    </row>
    <row r="145" spans="1:19" ht="76.5" x14ac:dyDescent="0.25">
      <c r="A145" s="6" t="s">
        <v>632</v>
      </c>
      <c r="C145" s="6" t="s">
        <v>633</v>
      </c>
      <c r="D145" s="6" t="s">
        <v>94</v>
      </c>
      <c r="E145" s="37" t="s">
        <v>634</v>
      </c>
      <c r="F145" s="6" t="s">
        <v>35</v>
      </c>
      <c r="G145" s="6" t="s">
        <v>62</v>
      </c>
      <c r="H145" s="6" t="s">
        <v>162</v>
      </c>
      <c r="I145" s="32"/>
      <c r="J145" s="32"/>
      <c r="K145" s="32"/>
      <c r="L145" s="6"/>
      <c r="M145" s="45" t="s">
        <v>92</v>
      </c>
      <c r="O145" s="6" t="s">
        <v>603</v>
      </c>
      <c r="P145" s="6" t="str">
        <f t="shared" si="2"/>
        <v>v
v
v
v
v
v</v>
      </c>
      <c r="Q145" s="6" t="s">
        <v>35</v>
      </c>
      <c r="R145" s="6">
        <v>473</v>
      </c>
      <c r="S145" s="6" t="s">
        <v>321</v>
      </c>
    </row>
    <row r="146" spans="1:19" ht="76.5" x14ac:dyDescent="0.25">
      <c r="A146" s="6" t="s">
        <v>635</v>
      </c>
      <c r="C146" s="6" t="s">
        <v>636</v>
      </c>
      <c r="D146" s="6" t="s">
        <v>447</v>
      </c>
      <c r="E146" s="37" t="s">
        <v>637</v>
      </c>
      <c r="F146" s="6" t="s">
        <v>35</v>
      </c>
      <c r="G146" s="6" t="s">
        <v>62</v>
      </c>
      <c r="I146" s="32"/>
      <c r="J146" s="32"/>
      <c r="K146" s="32"/>
      <c r="L146" s="6"/>
      <c r="M146" s="45" t="s">
        <v>92</v>
      </c>
      <c r="O146" s="6" t="s">
        <v>463</v>
      </c>
      <c r="P146" s="6" t="str">
        <f t="shared" si="2"/>
        <v>v
v
v
v
v
v</v>
      </c>
      <c r="Q146" s="6" t="s">
        <v>35</v>
      </c>
      <c r="R146" s="6">
        <v>473</v>
      </c>
      <c r="S146" s="6" t="s">
        <v>321</v>
      </c>
    </row>
    <row r="147" spans="1:19" ht="76.5" x14ac:dyDescent="0.25">
      <c r="A147" s="6" t="s">
        <v>638</v>
      </c>
      <c r="C147" s="6" t="s">
        <v>639</v>
      </c>
      <c r="D147" s="6" t="s">
        <v>307</v>
      </c>
      <c r="E147" s="37" t="s">
        <v>640</v>
      </c>
      <c r="F147" s="6" t="s">
        <v>35</v>
      </c>
      <c r="G147" s="6" t="s">
        <v>62</v>
      </c>
      <c r="I147" s="32"/>
      <c r="J147" s="32"/>
      <c r="K147" s="32"/>
      <c r="L147" s="6"/>
      <c r="M147" s="45" t="s">
        <v>92</v>
      </c>
      <c r="O147" s="6" t="s">
        <v>463</v>
      </c>
      <c r="P147" s="6" t="str">
        <f t="shared" si="2"/>
        <v>v
v
v
v
v
v</v>
      </c>
      <c r="Q147" s="6" t="s">
        <v>35</v>
      </c>
      <c r="R147" s="6">
        <v>475</v>
      </c>
      <c r="S147" s="6" t="s">
        <v>311</v>
      </c>
    </row>
    <row r="148" spans="1:19" ht="76.5" x14ac:dyDescent="0.25">
      <c r="A148" s="6" t="s">
        <v>642</v>
      </c>
      <c r="C148" s="6" t="s">
        <v>643</v>
      </c>
      <c r="D148" s="6" t="s">
        <v>644</v>
      </c>
      <c r="E148" s="37" t="s">
        <v>645</v>
      </c>
      <c r="F148" s="6" t="s">
        <v>35</v>
      </c>
      <c r="G148" s="6" t="s">
        <v>62</v>
      </c>
      <c r="I148" s="32"/>
      <c r="J148" s="32"/>
      <c r="K148" s="32"/>
      <c r="L148" s="6"/>
      <c r="M148" s="45" t="s">
        <v>66</v>
      </c>
      <c r="O148" s="6" t="s">
        <v>463</v>
      </c>
      <c r="P148" s="6" t="str">
        <f t="shared" si="2"/>
        <v>v
v
v
v
v
v</v>
      </c>
      <c r="Q148" s="6" t="s">
        <v>35</v>
      </c>
      <c r="S148" s="6" t="s">
        <v>594</v>
      </c>
    </row>
    <row r="149" spans="1:19" ht="76.5" x14ac:dyDescent="0.25">
      <c r="A149" s="6" t="s">
        <v>646</v>
      </c>
      <c r="C149" s="6" t="s">
        <v>647</v>
      </c>
      <c r="D149" s="6" t="s">
        <v>66</v>
      </c>
      <c r="E149" s="37" t="s">
        <v>648</v>
      </c>
      <c r="F149" s="6" t="s">
        <v>35</v>
      </c>
      <c r="G149" s="6" t="s">
        <v>62</v>
      </c>
      <c r="I149" s="32"/>
      <c r="J149" s="32"/>
      <c r="K149" s="32"/>
      <c r="L149" s="6"/>
      <c r="M149" s="6" t="s">
        <v>66</v>
      </c>
      <c r="O149" s="6" t="s">
        <v>463</v>
      </c>
      <c r="P149" s="6" t="str">
        <f t="shared" si="2"/>
        <v>v
v
v
v
v
v</v>
      </c>
      <c r="Q149" s="6" t="s">
        <v>35</v>
      </c>
      <c r="S149" s="6" t="s">
        <v>327</v>
      </c>
    </row>
    <row r="150" spans="1:19" ht="76.5" x14ac:dyDescent="0.25">
      <c r="A150" s="6" t="s">
        <v>652</v>
      </c>
      <c r="C150" s="6" t="s">
        <v>653</v>
      </c>
      <c r="D150" s="6" t="s">
        <v>654</v>
      </c>
      <c r="E150" s="37" t="s">
        <v>655</v>
      </c>
      <c r="F150" s="6" t="s">
        <v>35</v>
      </c>
      <c r="G150" s="6" t="s">
        <v>62</v>
      </c>
      <c r="I150" s="32"/>
      <c r="J150" s="32"/>
      <c r="K150" s="32"/>
      <c r="L150" s="6"/>
      <c r="M150" s="45" t="s">
        <v>329</v>
      </c>
      <c r="O150" s="6" t="s">
        <v>378</v>
      </c>
      <c r="P150" s="6" t="str">
        <f t="shared" si="2"/>
        <v>v
v
v
v
v
v</v>
      </c>
      <c r="Q150" s="6" t="s">
        <v>35</v>
      </c>
      <c r="R150" s="6">
        <v>473</v>
      </c>
      <c r="S150" s="6" t="s">
        <v>656</v>
      </c>
    </row>
    <row r="151" spans="1:19" ht="76.5" x14ac:dyDescent="0.25">
      <c r="A151" s="6" t="s">
        <v>657</v>
      </c>
      <c r="C151" s="6" t="s">
        <v>658</v>
      </c>
      <c r="D151" s="6" t="s">
        <v>654</v>
      </c>
      <c r="E151" s="37" t="s">
        <v>659</v>
      </c>
      <c r="F151" s="6" t="s">
        <v>35</v>
      </c>
      <c r="G151" s="6" t="s">
        <v>62</v>
      </c>
      <c r="I151" s="32"/>
      <c r="J151" s="32"/>
      <c r="K151" s="32"/>
      <c r="L151" s="6"/>
      <c r="M151" s="45" t="s">
        <v>329</v>
      </c>
      <c r="O151" s="6" t="s">
        <v>378</v>
      </c>
      <c r="P151" s="6" t="str">
        <f t="shared" si="2"/>
        <v>v
v
v
v
v
v</v>
      </c>
      <c r="Q151" s="6" t="s">
        <v>35</v>
      </c>
      <c r="R151" s="6">
        <v>473</v>
      </c>
      <c r="S151" s="6" t="s">
        <v>660</v>
      </c>
    </row>
    <row r="152" spans="1:19" ht="76.5" x14ac:dyDescent="0.25">
      <c r="A152" s="6" t="s">
        <v>661</v>
      </c>
      <c r="C152" s="6" t="s">
        <v>662</v>
      </c>
      <c r="D152" s="6" t="s">
        <v>654</v>
      </c>
      <c r="E152" s="33" t="s">
        <v>663</v>
      </c>
      <c r="F152" s="6" t="s">
        <v>35</v>
      </c>
      <c r="G152" s="6" t="s">
        <v>62</v>
      </c>
      <c r="I152" s="32"/>
      <c r="J152" s="32"/>
      <c r="K152" s="32"/>
      <c r="L152" s="6"/>
      <c r="M152" s="45" t="s">
        <v>329</v>
      </c>
      <c r="O152" s="6" t="s">
        <v>463</v>
      </c>
      <c r="P152" s="6" t="str">
        <f t="shared" si="2"/>
        <v>v
v
v
v
v
v</v>
      </c>
      <c r="Q152" s="6" t="s">
        <v>35</v>
      </c>
      <c r="R152" s="6">
        <v>473</v>
      </c>
      <c r="S152" s="6" t="s">
        <v>660</v>
      </c>
    </row>
    <row r="153" spans="1:19" ht="76.5" x14ac:dyDescent="0.25">
      <c r="A153" s="6" t="s">
        <v>664</v>
      </c>
      <c r="C153" s="6" t="s">
        <v>665</v>
      </c>
      <c r="D153" s="6" t="s">
        <v>654</v>
      </c>
      <c r="E153" s="33" t="s">
        <v>666</v>
      </c>
      <c r="F153" s="6" t="s">
        <v>35</v>
      </c>
      <c r="G153" s="6" t="s">
        <v>62</v>
      </c>
      <c r="I153" s="32"/>
      <c r="J153" s="32"/>
      <c r="K153" s="32"/>
      <c r="L153" s="6"/>
      <c r="M153" s="45" t="s">
        <v>329</v>
      </c>
      <c r="O153" s="6" t="s">
        <v>463</v>
      </c>
      <c r="P153" s="6" t="str">
        <f t="shared" si="2"/>
        <v>v
v
v
v
v
v</v>
      </c>
      <c r="Q153" s="6" t="s">
        <v>35</v>
      </c>
      <c r="R153" s="6">
        <v>473</v>
      </c>
      <c r="S153" s="6" t="s">
        <v>660</v>
      </c>
    </row>
    <row r="154" spans="1:19" ht="76.5" x14ac:dyDescent="0.25">
      <c r="A154" s="6" t="s">
        <v>667</v>
      </c>
      <c r="C154" s="6" t="s">
        <v>668</v>
      </c>
      <c r="D154" s="6" t="s">
        <v>654</v>
      </c>
      <c r="E154" s="37" t="s">
        <v>669</v>
      </c>
      <c r="F154" s="6" t="s">
        <v>35</v>
      </c>
      <c r="G154" s="6" t="s">
        <v>62</v>
      </c>
      <c r="I154" s="32"/>
      <c r="J154" s="32"/>
      <c r="K154" s="32"/>
      <c r="L154" s="6"/>
      <c r="M154" s="45" t="s">
        <v>329</v>
      </c>
      <c r="O154" s="6" t="s">
        <v>463</v>
      </c>
      <c r="P154" s="6" t="str">
        <f t="shared" si="2"/>
        <v>v
v
v
v
v
v</v>
      </c>
      <c r="Q154" s="6" t="s">
        <v>35</v>
      </c>
      <c r="R154" s="6">
        <v>473</v>
      </c>
      <c r="S154" s="6" t="s">
        <v>660</v>
      </c>
    </row>
    <row r="155" spans="1:19" ht="76.5" x14ac:dyDescent="0.25">
      <c r="A155" s="6" t="s">
        <v>670</v>
      </c>
      <c r="C155" s="6" t="s">
        <v>671</v>
      </c>
      <c r="D155" s="6" t="s">
        <v>328</v>
      </c>
      <c r="E155" s="37" t="s">
        <v>672</v>
      </c>
      <c r="F155" s="6" t="s">
        <v>35</v>
      </c>
      <c r="G155" s="6" t="s">
        <v>62</v>
      </c>
      <c r="I155" s="32"/>
      <c r="J155" s="32"/>
      <c r="K155" s="32"/>
      <c r="L155" s="6"/>
      <c r="M155" s="45" t="s">
        <v>329</v>
      </c>
      <c r="O155" s="6" t="s">
        <v>463</v>
      </c>
      <c r="P155" s="6" t="str">
        <f t="shared" si="2"/>
        <v>v
v
v
v
v
v</v>
      </c>
      <c r="Q155" s="6" t="s">
        <v>35</v>
      </c>
      <c r="R155" s="6">
        <v>473</v>
      </c>
      <c r="S155" s="6" t="s">
        <v>660</v>
      </c>
    </row>
    <row r="156" spans="1:19" ht="76.5" x14ac:dyDescent="0.25">
      <c r="A156" s="6" t="s">
        <v>673</v>
      </c>
      <c r="C156" s="6" t="s">
        <v>674</v>
      </c>
      <c r="D156" s="6" t="s">
        <v>654</v>
      </c>
      <c r="E156" s="37" t="s">
        <v>675</v>
      </c>
      <c r="F156" s="6" t="s">
        <v>35</v>
      </c>
      <c r="G156" s="6" t="s">
        <v>62</v>
      </c>
      <c r="I156" s="32"/>
      <c r="J156" s="32"/>
      <c r="K156" s="32"/>
      <c r="L156" s="6"/>
      <c r="M156" s="45" t="s">
        <v>329</v>
      </c>
      <c r="O156" s="6" t="s">
        <v>463</v>
      </c>
      <c r="P156" s="6" t="str">
        <f t="shared" si="2"/>
        <v>v
v
v
v
v
v</v>
      </c>
      <c r="Q156" s="6" t="s">
        <v>35</v>
      </c>
      <c r="R156" s="6">
        <v>473</v>
      </c>
      <c r="S156" s="6" t="s">
        <v>660</v>
      </c>
    </row>
    <row r="157" spans="1:19" ht="76.5" x14ac:dyDescent="0.25">
      <c r="A157" s="6" t="s">
        <v>676</v>
      </c>
      <c r="C157" s="6" t="s">
        <v>677</v>
      </c>
      <c r="D157" s="6" t="s">
        <v>297</v>
      </c>
      <c r="E157" s="37" t="s">
        <v>678</v>
      </c>
      <c r="F157" s="6" t="s">
        <v>168</v>
      </c>
      <c r="G157" s="6" t="s">
        <v>168</v>
      </c>
      <c r="I157" s="32"/>
      <c r="J157" s="32"/>
      <c r="K157" s="32"/>
      <c r="L157" s="6" t="s">
        <v>146</v>
      </c>
      <c r="M157" s="45" t="s">
        <v>64</v>
      </c>
      <c r="O157" s="6" t="s">
        <v>463</v>
      </c>
      <c r="P157" s="6" t="str">
        <f t="shared" si="2"/>
        <v>v
v
v
v
v
v</v>
      </c>
      <c r="Q157" s="6" t="s">
        <v>169</v>
      </c>
    </row>
    <row r="158" spans="1:19" ht="76.5" x14ac:dyDescent="0.25">
      <c r="A158" s="6" t="s">
        <v>679</v>
      </c>
      <c r="C158" s="6" t="s">
        <v>680</v>
      </c>
      <c r="D158" s="6" t="s">
        <v>681</v>
      </c>
      <c r="E158" s="37" t="s">
        <v>682</v>
      </c>
      <c r="F158" s="6" t="s">
        <v>35</v>
      </c>
      <c r="G158" s="6" t="s">
        <v>36</v>
      </c>
      <c r="I158" s="32" t="s">
        <v>683</v>
      </c>
      <c r="J158" s="32"/>
      <c r="K158" s="32">
        <v>1970</v>
      </c>
      <c r="L158" s="6"/>
      <c r="M158" s="45" t="s">
        <v>64</v>
      </c>
      <c r="O158" s="6" t="s">
        <v>684</v>
      </c>
      <c r="P158" s="6" t="str">
        <f t="shared" si="2"/>
        <v>v
v
v
v
v
v</v>
      </c>
      <c r="Q158" s="6" t="s">
        <v>35</v>
      </c>
      <c r="R158" s="6">
        <v>482</v>
      </c>
    </row>
    <row r="159" spans="1:19" ht="76.5" x14ac:dyDescent="0.25">
      <c r="A159" s="6" t="s">
        <v>685</v>
      </c>
      <c r="C159" s="6" t="s">
        <v>686</v>
      </c>
      <c r="D159" s="6" t="s">
        <v>649</v>
      </c>
      <c r="E159" s="37" t="s">
        <v>687</v>
      </c>
      <c r="F159" s="6" t="s">
        <v>35</v>
      </c>
      <c r="G159" s="6" t="s">
        <v>25</v>
      </c>
      <c r="I159" s="32" t="s">
        <v>688</v>
      </c>
      <c r="J159" s="32">
        <v>1850</v>
      </c>
      <c r="K159" s="32">
        <v>1899</v>
      </c>
      <c r="L159" s="6"/>
      <c r="M159" s="45" t="s">
        <v>30</v>
      </c>
      <c r="O159" s="6" t="s">
        <v>689</v>
      </c>
      <c r="P159" s="6" t="str">
        <f t="shared" si="2"/>
        <v>v
v
v
v
v
v</v>
      </c>
      <c r="Q159" s="6" t="s">
        <v>45</v>
      </c>
    </row>
    <row r="160" spans="1:19" ht="76.5" x14ac:dyDescent="0.25">
      <c r="A160" s="6" t="s">
        <v>690</v>
      </c>
      <c r="C160" s="6" t="s">
        <v>691</v>
      </c>
      <c r="D160" s="6" t="s">
        <v>357</v>
      </c>
      <c r="E160" s="37" t="s">
        <v>692</v>
      </c>
      <c r="F160" s="6" t="s">
        <v>35</v>
      </c>
      <c r="G160" s="6" t="s">
        <v>36</v>
      </c>
      <c r="I160" s="32" t="s">
        <v>693</v>
      </c>
      <c r="J160" s="32"/>
      <c r="K160" s="32">
        <v>1970</v>
      </c>
      <c r="L160" s="6" t="s">
        <v>78</v>
      </c>
      <c r="M160" s="45" t="s">
        <v>64</v>
      </c>
      <c r="O160" s="6" t="s">
        <v>684</v>
      </c>
      <c r="P160" s="6" t="str">
        <f t="shared" si="2"/>
        <v>v
v
v
v
v
v</v>
      </c>
      <c r="Q160" s="6" t="s">
        <v>35</v>
      </c>
      <c r="R160" s="6">
        <v>482</v>
      </c>
    </row>
    <row r="161" spans="1:18" ht="76.5" x14ac:dyDescent="0.25">
      <c r="A161" s="6" t="s">
        <v>694</v>
      </c>
      <c r="C161" s="6" t="s">
        <v>695</v>
      </c>
      <c r="D161" s="6" t="s">
        <v>696</v>
      </c>
      <c r="E161" s="37" t="s">
        <v>697</v>
      </c>
      <c r="F161" s="6" t="s">
        <v>35</v>
      </c>
      <c r="G161" s="6" t="s">
        <v>62</v>
      </c>
      <c r="I161" s="32"/>
      <c r="J161" s="32"/>
      <c r="K161" s="32"/>
      <c r="L161" s="6"/>
      <c r="M161" s="45" t="s">
        <v>50</v>
      </c>
      <c r="O161" s="6" t="s">
        <v>373</v>
      </c>
      <c r="P161" s="6" t="str">
        <f t="shared" si="2"/>
        <v>v
v
v
v
v
v</v>
      </c>
      <c r="Q161" s="6" t="s">
        <v>35</v>
      </c>
      <c r="R161" s="6">
        <v>470</v>
      </c>
    </row>
    <row r="162" spans="1:18" ht="76.5" x14ac:dyDescent="0.25">
      <c r="A162" s="6" t="s">
        <v>698</v>
      </c>
      <c r="C162" s="6" t="s">
        <v>699</v>
      </c>
      <c r="D162" s="6" t="s">
        <v>398</v>
      </c>
      <c r="E162" s="37" t="s">
        <v>700</v>
      </c>
      <c r="F162" s="6" t="s">
        <v>35</v>
      </c>
      <c r="G162" s="6" t="s">
        <v>36</v>
      </c>
      <c r="I162" s="32"/>
      <c r="J162" s="32"/>
      <c r="K162" s="32"/>
      <c r="L162" s="6" t="s">
        <v>146</v>
      </c>
      <c r="M162" s="45" t="s">
        <v>64</v>
      </c>
      <c r="O162" s="6" t="s">
        <v>524</v>
      </c>
      <c r="P162" s="6" t="str">
        <f t="shared" si="2"/>
        <v>v
v
v
v
v
v</v>
      </c>
      <c r="Q162" s="6" t="s">
        <v>45</v>
      </c>
    </row>
    <row r="163" spans="1:18" ht="76.5" x14ac:dyDescent="0.25">
      <c r="A163" s="6" t="s">
        <v>701</v>
      </c>
      <c r="C163" s="6" t="s">
        <v>702</v>
      </c>
      <c r="D163" s="6" t="s">
        <v>434</v>
      </c>
      <c r="E163" s="37" t="s">
        <v>703</v>
      </c>
      <c r="F163" s="6" t="s">
        <v>35</v>
      </c>
      <c r="G163" s="6" t="s">
        <v>62</v>
      </c>
      <c r="I163" s="32" t="s">
        <v>704</v>
      </c>
      <c r="J163" s="32">
        <v>1915</v>
      </c>
      <c r="K163" s="32">
        <v>1925</v>
      </c>
      <c r="L163" s="6"/>
      <c r="M163" s="45" t="s">
        <v>2845</v>
      </c>
      <c r="O163" s="6" t="s">
        <v>684</v>
      </c>
      <c r="P163" s="6" t="str">
        <f t="shared" si="2"/>
        <v>v
v
v
v
v
v</v>
      </c>
      <c r="Q163" s="6" t="s">
        <v>35</v>
      </c>
    </row>
    <row r="164" spans="1:18" ht="76.5" x14ac:dyDescent="0.25">
      <c r="A164" s="6" t="s">
        <v>705</v>
      </c>
      <c r="C164" s="6" t="s">
        <v>706</v>
      </c>
      <c r="D164" s="6" t="s">
        <v>111</v>
      </c>
      <c r="E164" s="37" t="s">
        <v>707</v>
      </c>
      <c r="F164" s="6" t="s">
        <v>35</v>
      </c>
      <c r="G164" s="6" t="s">
        <v>25</v>
      </c>
      <c r="I164" s="32"/>
      <c r="J164" s="32"/>
      <c r="K164" s="32"/>
      <c r="M164" s="6" t="s">
        <v>113</v>
      </c>
      <c r="N164" s="7"/>
      <c r="P164" s="6" t="str">
        <f t="shared" si="2"/>
        <v>v
v
v
v
v
v</v>
      </c>
    </row>
    <row r="165" spans="1:18" ht="76.5" x14ac:dyDescent="0.25">
      <c r="A165" s="6" t="s">
        <v>708</v>
      </c>
      <c r="C165" s="6" t="s">
        <v>2868</v>
      </c>
      <c r="D165" s="6" t="s">
        <v>2869</v>
      </c>
      <c r="E165" s="37" t="s">
        <v>2870</v>
      </c>
      <c r="F165" s="6" t="s">
        <v>35</v>
      </c>
      <c r="G165" s="6" t="s">
        <v>25</v>
      </c>
      <c r="I165" s="7"/>
      <c r="J165" s="7"/>
      <c r="K165" s="7"/>
      <c r="M165" s="7" t="s">
        <v>113</v>
      </c>
      <c r="N165" s="7"/>
      <c r="O165" s="6" t="s">
        <v>2871</v>
      </c>
      <c r="P165" s="6" t="str">
        <f t="shared" si="2"/>
        <v>v
v
v
v
v
v</v>
      </c>
    </row>
    <row r="166" spans="1:18" ht="76.5" x14ac:dyDescent="0.25">
      <c r="A166" s="6" t="s">
        <v>712</v>
      </c>
      <c r="C166" s="6" t="s">
        <v>713</v>
      </c>
      <c r="D166" s="6" t="s">
        <v>714</v>
      </c>
      <c r="E166" s="37" t="s">
        <v>715</v>
      </c>
      <c r="F166" s="6" t="s">
        <v>35</v>
      </c>
      <c r="G166" s="6" t="s">
        <v>36</v>
      </c>
      <c r="I166" s="32"/>
      <c r="J166" s="32"/>
      <c r="K166" s="32"/>
      <c r="L166" s="6" t="s">
        <v>146</v>
      </c>
      <c r="M166" s="6" t="s">
        <v>2836</v>
      </c>
      <c r="O166" s="6" t="s">
        <v>711</v>
      </c>
      <c r="P166" s="6" t="str">
        <f t="shared" si="2"/>
        <v>v
v
v
v
v
v</v>
      </c>
      <c r="Q166" s="6" t="s">
        <v>160</v>
      </c>
    </row>
    <row r="167" spans="1:18" ht="76.5" x14ac:dyDescent="0.25">
      <c r="A167" s="6" t="s">
        <v>716</v>
      </c>
      <c r="C167" s="6" t="s">
        <v>717</v>
      </c>
      <c r="D167" s="6" t="s">
        <v>139</v>
      </c>
      <c r="E167" s="37" t="s">
        <v>718</v>
      </c>
      <c r="F167" s="6" t="s">
        <v>35</v>
      </c>
      <c r="I167" s="7"/>
      <c r="J167" s="7"/>
      <c r="K167" s="7"/>
      <c r="L167" s="6" t="s">
        <v>26</v>
      </c>
      <c r="M167" s="6" t="s">
        <v>2836</v>
      </c>
      <c r="O167" s="6" t="s">
        <v>711</v>
      </c>
      <c r="P167" s="6" t="str">
        <f t="shared" si="2"/>
        <v>v
v
v
v
v
v</v>
      </c>
      <c r="Q167" s="6" t="s">
        <v>45</v>
      </c>
    </row>
    <row r="168" spans="1:18" ht="76.5" x14ac:dyDescent="0.25">
      <c r="A168" s="6" t="s">
        <v>719</v>
      </c>
      <c r="C168" s="6" t="s">
        <v>720</v>
      </c>
      <c r="D168" s="6" t="s">
        <v>139</v>
      </c>
      <c r="E168" s="37" t="s">
        <v>721</v>
      </c>
      <c r="F168" s="6" t="s">
        <v>35</v>
      </c>
      <c r="G168" s="6" t="s">
        <v>62</v>
      </c>
      <c r="H168" s="6" t="s">
        <v>710</v>
      </c>
      <c r="I168" s="32" t="s">
        <v>722</v>
      </c>
      <c r="J168" s="32">
        <v>1907</v>
      </c>
      <c r="K168" s="32">
        <v>1978</v>
      </c>
      <c r="L168" s="6"/>
      <c r="M168" s="6" t="s">
        <v>2836</v>
      </c>
      <c r="O168" s="6" t="s">
        <v>711</v>
      </c>
      <c r="P168" s="6" t="str">
        <f t="shared" si="2"/>
        <v>v
v
v
v
v
v</v>
      </c>
      <c r="Q168" s="6" t="s">
        <v>35</v>
      </c>
    </row>
    <row r="169" spans="1:18" ht="114.75" x14ac:dyDescent="0.25">
      <c r="A169" s="6" t="s">
        <v>723</v>
      </c>
      <c r="C169" s="6" t="s">
        <v>724</v>
      </c>
      <c r="D169" s="6" t="s">
        <v>139</v>
      </c>
      <c r="E169" s="37" t="s">
        <v>725</v>
      </c>
      <c r="F169" s="6" t="s">
        <v>35</v>
      </c>
      <c r="H169" s="6" t="s">
        <v>710</v>
      </c>
      <c r="I169" s="32" t="s">
        <v>722</v>
      </c>
      <c r="J169" s="32">
        <v>1907</v>
      </c>
      <c r="K169" s="32">
        <v>1978</v>
      </c>
      <c r="L169" s="6" t="s">
        <v>26</v>
      </c>
      <c r="M169" s="6" t="s">
        <v>2836</v>
      </c>
      <c r="O169" s="6" t="s">
        <v>711</v>
      </c>
      <c r="P169" s="6" t="str">
        <f t="shared" si="2"/>
        <v>v
v
v
v
v
v</v>
      </c>
      <c r="Q169" s="6" t="s">
        <v>45</v>
      </c>
    </row>
    <row r="170" spans="1:18" ht="76.5" x14ac:dyDescent="0.25">
      <c r="A170" s="6" t="s">
        <v>726</v>
      </c>
      <c r="C170" s="6" t="s">
        <v>727</v>
      </c>
      <c r="D170" s="6" t="s">
        <v>139</v>
      </c>
      <c r="E170" s="37" t="s">
        <v>728</v>
      </c>
      <c r="F170" s="6" t="s">
        <v>35</v>
      </c>
      <c r="H170" s="6" t="s">
        <v>710</v>
      </c>
      <c r="I170" s="32" t="s">
        <v>722</v>
      </c>
      <c r="J170" s="32">
        <v>1907</v>
      </c>
      <c r="K170" s="32">
        <v>1978</v>
      </c>
      <c r="L170" s="6" t="s">
        <v>26</v>
      </c>
      <c r="M170" s="6" t="s">
        <v>2836</v>
      </c>
      <c r="O170" s="6" t="s">
        <v>711</v>
      </c>
      <c r="P170" s="6" t="str">
        <f t="shared" si="2"/>
        <v>v
v
v
v
v
v</v>
      </c>
      <c r="Q170" s="6" t="s">
        <v>45</v>
      </c>
    </row>
    <row r="171" spans="1:18" ht="89.25" x14ac:dyDescent="0.25">
      <c r="A171" s="6" t="s">
        <v>729</v>
      </c>
      <c r="C171" s="6" t="s">
        <v>730</v>
      </c>
      <c r="D171" s="6" t="s">
        <v>139</v>
      </c>
      <c r="E171" s="37" t="s">
        <v>731</v>
      </c>
      <c r="F171" s="6" t="s">
        <v>35</v>
      </c>
      <c r="H171" s="6" t="s">
        <v>710</v>
      </c>
      <c r="I171" s="32" t="s">
        <v>722</v>
      </c>
      <c r="J171" s="32">
        <v>1907</v>
      </c>
      <c r="K171" s="32">
        <v>1978</v>
      </c>
      <c r="L171" s="6" t="s">
        <v>26</v>
      </c>
      <c r="M171" s="6" t="s">
        <v>2836</v>
      </c>
      <c r="O171" s="6" t="s">
        <v>711</v>
      </c>
      <c r="P171" s="6" t="str">
        <f t="shared" si="2"/>
        <v>v
v
v
v
v
v</v>
      </c>
      <c r="Q171" s="6" t="s">
        <v>45</v>
      </c>
    </row>
    <row r="172" spans="1:18" ht="76.5" x14ac:dyDescent="0.25">
      <c r="A172" s="6" t="s">
        <v>732</v>
      </c>
      <c r="C172" s="6" t="s">
        <v>733</v>
      </c>
      <c r="D172" s="6" t="s">
        <v>139</v>
      </c>
      <c r="E172" s="37" t="s">
        <v>734</v>
      </c>
      <c r="F172" s="6" t="s">
        <v>35</v>
      </c>
      <c r="H172" s="6" t="s">
        <v>710</v>
      </c>
      <c r="I172" s="32" t="s">
        <v>722</v>
      </c>
      <c r="J172" s="32">
        <v>1907</v>
      </c>
      <c r="K172" s="32">
        <v>1978</v>
      </c>
      <c r="L172" s="6" t="s">
        <v>26</v>
      </c>
      <c r="M172" s="6" t="s">
        <v>2836</v>
      </c>
      <c r="O172" s="6" t="s">
        <v>711</v>
      </c>
      <c r="P172" s="6" t="str">
        <f t="shared" si="2"/>
        <v>v
v
v
v
v
v</v>
      </c>
      <c r="Q172" s="6" t="s">
        <v>45</v>
      </c>
    </row>
    <row r="173" spans="1:18" ht="76.5" x14ac:dyDescent="0.25">
      <c r="A173" s="6" t="s">
        <v>735</v>
      </c>
      <c r="C173" s="6" t="s">
        <v>736</v>
      </c>
      <c r="D173" s="6" t="s">
        <v>737</v>
      </c>
      <c r="E173" s="37" t="s">
        <v>738</v>
      </c>
      <c r="F173" s="6" t="s">
        <v>35</v>
      </c>
      <c r="G173" s="6" t="s">
        <v>62</v>
      </c>
      <c r="I173" s="32"/>
      <c r="J173" s="32"/>
      <c r="K173" s="32"/>
      <c r="L173" s="6"/>
      <c r="M173" s="6" t="s">
        <v>2836</v>
      </c>
      <c r="O173" s="6" t="s">
        <v>711</v>
      </c>
      <c r="P173" s="6" t="str">
        <f t="shared" si="2"/>
        <v>v
v
v
v
v
v</v>
      </c>
      <c r="Q173" s="6" t="s">
        <v>35</v>
      </c>
    </row>
    <row r="174" spans="1:18" ht="76.5" x14ac:dyDescent="0.25">
      <c r="A174" s="6" t="s">
        <v>739</v>
      </c>
      <c r="C174" s="6" t="s">
        <v>740</v>
      </c>
      <c r="D174" s="6" t="s">
        <v>33</v>
      </c>
      <c r="E174" s="37" t="s">
        <v>741</v>
      </c>
      <c r="F174" s="6" t="s">
        <v>35</v>
      </c>
      <c r="I174" s="32" t="s">
        <v>722</v>
      </c>
      <c r="J174" s="32">
        <v>1907</v>
      </c>
      <c r="K174" s="32">
        <v>1978</v>
      </c>
      <c r="L174" s="6" t="s">
        <v>26</v>
      </c>
      <c r="M174" s="6" t="s">
        <v>2836</v>
      </c>
      <c r="O174" s="6" t="s">
        <v>711</v>
      </c>
      <c r="P174" s="6" t="str">
        <f t="shared" si="2"/>
        <v>v
v
v
v
v
v</v>
      </c>
      <c r="Q174" s="6" t="s">
        <v>45</v>
      </c>
    </row>
    <row r="175" spans="1:18" ht="76.5" x14ac:dyDescent="0.25">
      <c r="A175" s="6" t="s">
        <v>742</v>
      </c>
      <c r="C175" s="6" t="s">
        <v>743</v>
      </c>
      <c r="D175" s="6" t="s">
        <v>33</v>
      </c>
      <c r="E175" s="37" t="s">
        <v>744</v>
      </c>
      <c r="F175" s="6" t="s">
        <v>35</v>
      </c>
      <c r="I175" s="32"/>
      <c r="J175" s="32"/>
      <c r="K175" s="32"/>
      <c r="L175" s="6" t="s">
        <v>146</v>
      </c>
      <c r="M175" s="6" t="s">
        <v>2836</v>
      </c>
      <c r="O175" s="6" t="s">
        <v>711</v>
      </c>
      <c r="P175" s="6" t="str">
        <f t="shared" si="2"/>
        <v>v
v
v
v
v
v</v>
      </c>
      <c r="Q175" s="6" t="s">
        <v>45</v>
      </c>
    </row>
    <row r="176" spans="1:18" ht="76.5" x14ac:dyDescent="0.25">
      <c r="A176" s="6" t="s">
        <v>745</v>
      </c>
      <c r="C176" s="6" t="s">
        <v>746</v>
      </c>
      <c r="D176" s="6" t="s">
        <v>33</v>
      </c>
      <c r="E176" s="37" t="s">
        <v>747</v>
      </c>
      <c r="F176" s="6" t="s">
        <v>35</v>
      </c>
      <c r="I176" s="32"/>
      <c r="J176" s="32"/>
      <c r="K176" s="32"/>
      <c r="L176" s="6" t="s">
        <v>146</v>
      </c>
      <c r="M176" s="6" t="s">
        <v>2836</v>
      </c>
      <c r="O176" s="6" t="s">
        <v>711</v>
      </c>
      <c r="P176" s="6" t="str">
        <f t="shared" si="2"/>
        <v>v
v
v
v
v
v</v>
      </c>
      <c r="Q176" s="6" t="s">
        <v>45</v>
      </c>
    </row>
    <row r="177" spans="1:18" ht="76.5" x14ac:dyDescent="0.25">
      <c r="A177" s="6" t="s">
        <v>748</v>
      </c>
      <c r="C177" s="6" t="s">
        <v>749</v>
      </c>
      <c r="D177" s="6" t="s">
        <v>33</v>
      </c>
      <c r="E177" s="37" t="s">
        <v>750</v>
      </c>
      <c r="F177" s="6" t="s">
        <v>35</v>
      </c>
      <c r="I177" s="32"/>
      <c r="J177" s="32"/>
      <c r="K177" s="32"/>
      <c r="L177" s="6" t="s">
        <v>146</v>
      </c>
      <c r="M177" s="6" t="s">
        <v>2836</v>
      </c>
      <c r="O177" s="6" t="s">
        <v>711</v>
      </c>
      <c r="P177" s="6" t="str">
        <f t="shared" si="2"/>
        <v>v
v
v
v
v
v</v>
      </c>
      <c r="Q177" s="6" t="s">
        <v>45</v>
      </c>
    </row>
    <row r="178" spans="1:18" ht="76.5" x14ac:dyDescent="0.25">
      <c r="A178" s="6" t="s">
        <v>751</v>
      </c>
      <c r="C178" s="6" t="s">
        <v>752</v>
      </c>
      <c r="D178" s="6" t="s">
        <v>33</v>
      </c>
      <c r="E178" s="37" t="s">
        <v>753</v>
      </c>
      <c r="F178" s="6" t="s">
        <v>35</v>
      </c>
      <c r="I178" s="32"/>
      <c r="J178" s="32"/>
      <c r="K178" s="32"/>
      <c r="L178" s="6" t="s">
        <v>146</v>
      </c>
      <c r="M178" s="6" t="s">
        <v>2836</v>
      </c>
      <c r="O178" s="6" t="s">
        <v>711</v>
      </c>
      <c r="P178" s="6" t="str">
        <f t="shared" si="2"/>
        <v>v
v
v
v
v
v</v>
      </c>
      <c r="Q178" s="6" t="s">
        <v>45</v>
      </c>
    </row>
    <row r="179" spans="1:18" ht="76.5" x14ac:dyDescent="0.25">
      <c r="A179" s="6" t="s">
        <v>754</v>
      </c>
      <c r="C179" s="6" t="s">
        <v>755</v>
      </c>
      <c r="D179" s="6" t="s">
        <v>139</v>
      </c>
      <c r="E179" s="37" t="s">
        <v>756</v>
      </c>
      <c r="F179" s="6" t="s">
        <v>35</v>
      </c>
      <c r="I179" s="32"/>
      <c r="J179" s="32"/>
      <c r="K179" s="32"/>
      <c r="L179" s="6" t="s">
        <v>146</v>
      </c>
      <c r="M179" s="6" t="s">
        <v>2836</v>
      </c>
      <c r="O179" s="6" t="s">
        <v>711</v>
      </c>
      <c r="P179" s="6" t="str">
        <f t="shared" si="2"/>
        <v>v
v
v
v
v
v</v>
      </c>
      <c r="Q179" s="6" t="s">
        <v>45</v>
      </c>
    </row>
    <row r="180" spans="1:18" ht="76.5" x14ac:dyDescent="0.25">
      <c r="A180" s="6" t="s">
        <v>757</v>
      </c>
      <c r="C180" s="6" t="s">
        <v>758</v>
      </c>
      <c r="D180" s="6" t="s">
        <v>33</v>
      </c>
      <c r="E180" s="37" t="s">
        <v>759</v>
      </c>
      <c r="F180" s="6" t="s">
        <v>35</v>
      </c>
      <c r="I180" s="32"/>
      <c r="J180" s="32"/>
      <c r="K180" s="32"/>
      <c r="L180" s="6" t="s">
        <v>146</v>
      </c>
      <c r="M180" s="6" t="s">
        <v>2836</v>
      </c>
      <c r="O180" s="6" t="s">
        <v>711</v>
      </c>
      <c r="P180" s="6" t="str">
        <f t="shared" si="2"/>
        <v>v
v
v
v
v
v</v>
      </c>
      <c r="Q180" s="6" t="s">
        <v>45</v>
      </c>
    </row>
    <row r="181" spans="1:18" ht="76.5" x14ac:dyDescent="0.25">
      <c r="A181" s="6" t="s">
        <v>760</v>
      </c>
      <c r="C181" s="6" t="s">
        <v>761</v>
      </c>
      <c r="D181" s="6" t="s">
        <v>357</v>
      </c>
      <c r="E181" s="37" t="s">
        <v>762</v>
      </c>
      <c r="F181" s="6" t="s">
        <v>24</v>
      </c>
      <c r="G181" s="6" t="s">
        <v>62</v>
      </c>
      <c r="H181" s="6" t="s">
        <v>710</v>
      </c>
      <c r="I181" s="32"/>
      <c r="J181" s="32"/>
      <c r="K181" s="32"/>
      <c r="L181" s="6"/>
      <c r="M181" s="45" t="s">
        <v>64</v>
      </c>
      <c r="O181" s="6" t="s">
        <v>711</v>
      </c>
      <c r="P181" s="6" t="str">
        <f t="shared" si="2"/>
        <v>v
v
v
v
v
v</v>
      </c>
      <c r="Q181" s="6" t="s">
        <v>24</v>
      </c>
      <c r="R181" s="6" t="s">
        <v>763</v>
      </c>
    </row>
    <row r="182" spans="1:18" ht="89.25" x14ac:dyDescent="0.25">
      <c r="A182" s="6" t="s">
        <v>764</v>
      </c>
      <c r="C182" s="6" t="s">
        <v>765</v>
      </c>
      <c r="D182" s="6" t="s">
        <v>139</v>
      </c>
      <c r="E182" s="37" t="s">
        <v>766</v>
      </c>
      <c r="F182" s="6" t="s">
        <v>35</v>
      </c>
      <c r="G182" s="6" t="s">
        <v>62</v>
      </c>
      <c r="I182" s="7"/>
      <c r="J182" s="7"/>
      <c r="K182" s="7"/>
      <c r="L182" s="6"/>
      <c r="M182" s="6" t="s">
        <v>2836</v>
      </c>
      <c r="O182" s="6" t="s">
        <v>711</v>
      </c>
      <c r="P182" s="6" t="str">
        <f t="shared" si="2"/>
        <v>v
v
v
v
v
v</v>
      </c>
      <c r="Q182" s="6" t="s">
        <v>35</v>
      </c>
      <c r="R182" s="6">
        <v>474</v>
      </c>
    </row>
    <row r="183" spans="1:18" ht="76.5" x14ac:dyDescent="0.25">
      <c r="A183" s="6" t="s">
        <v>767</v>
      </c>
      <c r="C183" s="6" t="s">
        <v>768</v>
      </c>
      <c r="D183" s="6" t="s">
        <v>139</v>
      </c>
      <c r="E183" s="37" t="s">
        <v>769</v>
      </c>
      <c r="F183" s="6" t="s">
        <v>35</v>
      </c>
      <c r="G183" s="6" t="s">
        <v>36</v>
      </c>
      <c r="I183" s="7"/>
      <c r="J183" s="7"/>
      <c r="K183" s="7"/>
      <c r="L183" s="6"/>
      <c r="M183" s="6" t="s">
        <v>2836</v>
      </c>
      <c r="O183" s="6" t="s">
        <v>711</v>
      </c>
      <c r="P183" s="6" t="str">
        <f t="shared" si="2"/>
        <v>v
v
v
v
v
v</v>
      </c>
      <c r="Q183" s="6" t="s">
        <v>35</v>
      </c>
      <c r="R183" s="6">
        <v>483</v>
      </c>
    </row>
    <row r="184" spans="1:18" ht="76.5" x14ac:dyDescent="0.25">
      <c r="A184" s="6" t="s">
        <v>770</v>
      </c>
      <c r="C184" s="6" t="s">
        <v>771</v>
      </c>
      <c r="D184" s="6" t="s">
        <v>772</v>
      </c>
      <c r="E184" s="37" t="s">
        <v>773</v>
      </c>
      <c r="F184" s="6" t="s">
        <v>35</v>
      </c>
      <c r="G184" s="6" t="s">
        <v>36</v>
      </c>
      <c r="I184" s="7"/>
      <c r="J184" s="7"/>
      <c r="K184" s="7"/>
      <c r="L184" s="6"/>
      <c r="M184" s="45" t="s">
        <v>64</v>
      </c>
      <c r="O184" s="6" t="s">
        <v>711</v>
      </c>
      <c r="P184" s="6" t="str">
        <f t="shared" si="2"/>
        <v>v
v
v
v
v
v</v>
      </c>
      <c r="Q184" s="6" t="s">
        <v>35</v>
      </c>
      <c r="R184" s="6">
        <v>481</v>
      </c>
    </row>
    <row r="185" spans="1:18" ht="76.5" x14ac:dyDescent="0.25">
      <c r="A185" s="6" t="s">
        <v>774</v>
      </c>
      <c r="C185" s="6" t="s">
        <v>775</v>
      </c>
      <c r="D185" s="6" t="s">
        <v>458</v>
      </c>
      <c r="E185" s="37" t="s">
        <v>776</v>
      </c>
      <c r="F185" s="6" t="s">
        <v>35</v>
      </c>
      <c r="G185" s="6" t="s">
        <v>62</v>
      </c>
      <c r="H185" s="6" t="s">
        <v>777</v>
      </c>
      <c r="I185" s="32"/>
      <c r="J185" s="32"/>
      <c r="K185" s="32"/>
      <c r="L185" s="6"/>
      <c r="M185" s="6" t="s">
        <v>329</v>
      </c>
      <c r="O185" s="6" t="s">
        <v>778</v>
      </c>
      <c r="P185" s="6" t="str">
        <f t="shared" si="2"/>
        <v>v
v
v
v
v
v</v>
      </c>
      <c r="Q185" s="6" t="s">
        <v>75</v>
      </c>
    </row>
    <row r="186" spans="1:18" ht="89.25" x14ac:dyDescent="0.25">
      <c r="A186" s="6" t="s">
        <v>779</v>
      </c>
      <c r="C186" s="6" t="s">
        <v>780</v>
      </c>
      <c r="D186" s="6" t="s">
        <v>2862</v>
      </c>
      <c r="E186" s="37" t="s">
        <v>781</v>
      </c>
      <c r="F186" s="6" t="s">
        <v>35</v>
      </c>
      <c r="G186" s="6" t="s">
        <v>62</v>
      </c>
      <c r="H186" s="6" t="s">
        <v>782</v>
      </c>
      <c r="I186" s="32" t="s">
        <v>783</v>
      </c>
      <c r="J186" s="32">
        <v>1950</v>
      </c>
      <c r="K186" s="32">
        <v>1955</v>
      </c>
      <c r="L186" s="6"/>
      <c r="M186" s="45" t="s">
        <v>50</v>
      </c>
      <c r="O186" s="6" t="s">
        <v>784</v>
      </c>
      <c r="P186" s="6" t="str">
        <f t="shared" si="2"/>
        <v>v
v
v
v
v
v</v>
      </c>
      <c r="Q186" s="6" t="s">
        <v>35</v>
      </c>
      <c r="R186" s="6">
        <v>470</v>
      </c>
    </row>
    <row r="187" spans="1:18" ht="76.5" x14ac:dyDescent="0.25">
      <c r="A187" s="6" t="s">
        <v>785</v>
      </c>
      <c r="C187" s="6" t="s">
        <v>786</v>
      </c>
      <c r="D187" s="6" t="s">
        <v>787</v>
      </c>
      <c r="E187" s="37" t="s">
        <v>788</v>
      </c>
      <c r="F187" s="6" t="s">
        <v>35</v>
      </c>
      <c r="G187" s="6" t="s">
        <v>62</v>
      </c>
      <c r="I187" s="32" t="s">
        <v>789</v>
      </c>
      <c r="J187" s="32">
        <v>1801</v>
      </c>
      <c r="K187" s="32">
        <v>1899</v>
      </c>
      <c r="L187" s="6"/>
      <c r="M187" s="6" t="s">
        <v>113</v>
      </c>
      <c r="P187" s="6" t="str">
        <f t="shared" si="2"/>
        <v>v
v
v
v
v
v</v>
      </c>
      <c r="Q187" s="6" t="s">
        <v>45</v>
      </c>
    </row>
    <row r="188" spans="1:18" ht="76.5" x14ac:dyDescent="0.25">
      <c r="A188" s="6" t="s">
        <v>790</v>
      </c>
      <c r="C188" s="6" t="s">
        <v>791</v>
      </c>
      <c r="D188" s="6" t="s">
        <v>74</v>
      </c>
      <c r="E188" s="37" t="s">
        <v>792</v>
      </c>
      <c r="F188" s="6" t="s">
        <v>24</v>
      </c>
      <c r="G188" s="6" t="s">
        <v>62</v>
      </c>
      <c r="H188" s="6" t="s">
        <v>710</v>
      </c>
      <c r="I188" s="32"/>
      <c r="J188" s="32"/>
      <c r="K188" s="32"/>
      <c r="L188" s="6"/>
      <c r="M188" s="45" t="s">
        <v>64</v>
      </c>
      <c r="O188" s="6" t="s">
        <v>794</v>
      </c>
      <c r="P188" s="6" t="str">
        <f t="shared" si="2"/>
        <v>v
v
v
v
v
v</v>
      </c>
      <c r="Q188" s="6" t="s">
        <v>24</v>
      </c>
      <c r="R188" s="6" t="s">
        <v>793</v>
      </c>
    </row>
    <row r="189" spans="1:18" ht="76.5" x14ac:dyDescent="0.25">
      <c r="A189" s="6" t="s">
        <v>795</v>
      </c>
      <c r="C189" s="6" t="s">
        <v>796</v>
      </c>
      <c r="D189" s="6" t="s">
        <v>797</v>
      </c>
      <c r="E189" s="37" t="s">
        <v>798</v>
      </c>
      <c r="F189" s="6" t="s">
        <v>27</v>
      </c>
      <c r="G189" s="6" t="s">
        <v>28</v>
      </c>
      <c r="I189" s="32"/>
      <c r="J189" s="32"/>
      <c r="K189" s="32"/>
      <c r="L189" s="6"/>
      <c r="M189" s="6" t="s">
        <v>2836</v>
      </c>
      <c r="O189" s="6" t="s">
        <v>650</v>
      </c>
      <c r="P189" s="6" t="str">
        <f t="shared" si="2"/>
        <v>v
v
v
v
v
v</v>
      </c>
      <c r="Q189" s="6" t="s">
        <v>27</v>
      </c>
      <c r="R189" s="6" t="s">
        <v>55</v>
      </c>
    </row>
    <row r="190" spans="1:18" ht="140.25" x14ac:dyDescent="0.25">
      <c r="A190" s="6" t="s">
        <v>799</v>
      </c>
      <c r="C190" s="6" t="s">
        <v>800</v>
      </c>
      <c r="D190" s="6" t="s">
        <v>801</v>
      </c>
      <c r="E190" s="37" t="s">
        <v>802</v>
      </c>
      <c r="F190" s="6" t="s">
        <v>168</v>
      </c>
      <c r="H190" s="6" t="s">
        <v>803</v>
      </c>
      <c r="I190" s="32">
        <v>1962</v>
      </c>
      <c r="J190" s="32">
        <v>1962</v>
      </c>
      <c r="K190" s="32">
        <v>1962</v>
      </c>
      <c r="L190" s="6"/>
      <c r="M190" s="6" t="s">
        <v>2836</v>
      </c>
      <c r="O190" s="6" t="s">
        <v>804</v>
      </c>
      <c r="P190" s="6" t="str">
        <f t="shared" si="2"/>
        <v>v
v
v
v
v
v</v>
      </c>
      <c r="Q190" s="6" t="s">
        <v>169</v>
      </c>
    </row>
    <row r="191" spans="1:18" ht="76.5" x14ac:dyDescent="0.25">
      <c r="A191" s="6" t="s">
        <v>805</v>
      </c>
      <c r="C191" s="6" t="s">
        <v>806</v>
      </c>
      <c r="D191" s="6" t="s">
        <v>807</v>
      </c>
      <c r="E191" s="37" t="s">
        <v>808</v>
      </c>
      <c r="F191" s="6" t="s">
        <v>35</v>
      </c>
      <c r="G191" s="6" t="s">
        <v>161</v>
      </c>
      <c r="H191" s="6" t="s">
        <v>217</v>
      </c>
      <c r="I191" s="32" t="s">
        <v>809</v>
      </c>
      <c r="J191" s="32"/>
      <c r="K191" s="32">
        <v>1973</v>
      </c>
      <c r="L191" s="6"/>
      <c r="M191" s="45" t="s">
        <v>64</v>
      </c>
      <c r="P191" s="6" t="str">
        <f t="shared" si="2"/>
        <v>v
v
v
v
v
v</v>
      </c>
      <c r="Q191" s="6" t="s">
        <v>35</v>
      </c>
    </row>
    <row r="192" spans="1:18" ht="102" x14ac:dyDescent="0.25">
      <c r="A192" s="6" t="s">
        <v>810</v>
      </c>
      <c r="C192" s="6" t="s">
        <v>811</v>
      </c>
      <c r="D192" s="6" t="s">
        <v>812</v>
      </c>
      <c r="E192" s="37" t="s">
        <v>813</v>
      </c>
      <c r="F192" s="6" t="s">
        <v>35</v>
      </c>
      <c r="G192" s="6" t="s">
        <v>36</v>
      </c>
      <c r="I192" s="32"/>
      <c r="J192" s="32"/>
      <c r="K192" s="32"/>
      <c r="L192" s="6"/>
      <c r="M192" s="45" t="s">
        <v>50</v>
      </c>
      <c r="O192" s="6" t="s">
        <v>814</v>
      </c>
      <c r="P192" s="6" t="str">
        <f t="shared" si="2"/>
        <v>v
v
v
v
v
v</v>
      </c>
      <c r="Q192" s="6" t="s">
        <v>35</v>
      </c>
      <c r="R192" s="6">
        <v>481</v>
      </c>
    </row>
    <row r="193" spans="1:19" ht="76.5" x14ac:dyDescent="0.25">
      <c r="A193" s="6" t="s">
        <v>815</v>
      </c>
      <c r="C193" s="6" t="s">
        <v>816</v>
      </c>
      <c r="D193" s="6" t="s">
        <v>94</v>
      </c>
      <c r="E193" s="37" t="s">
        <v>817</v>
      </c>
      <c r="F193" s="6" t="s">
        <v>35</v>
      </c>
      <c r="G193" s="6" t="s">
        <v>62</v>
      </c>
      <c r="I193" s="32"/>
      <c r="J193" s="32"/>
      <c r="K193" s="32"/>
      <c r="L193" s="6"/>
      <c r="M193" s="45" t="s">
        <v>92</v>
      </c>
      <c r="O193" s="6" t="s">
        <v>814</v>
      </c>
      <c r="P193" s="6" t="str">
        <f t="shared" si="2"/>
        <v>v
v
v
v
v
v</v>
      </c>
      <c r="Q193" s="6" t="s">
        <v>35</v>
      </c>
      <c r="R193" s="6">
        <v>473</v>
      </c>
      <c r="S193" s="6" t="s">
        <v>321</v>
      </c>
    </row>
    <row r="194" spans="1:19" ht="76.5" x14ac:dyDescent="0.25">
      <c r="A194" s="6" t="s">
        <v>819</v>
      </c>
      <c r="C194" s="6" t="s">
        <v>820</v>
      </c>
      <c r="D194" s="6" t="s">
        <v>48</v>
      </c>
      <c r="E194" s="37" t="s">
        <v>821</v>
      </c>
      <c r="F194" s="6" t="s">
        <v>35</v>
      </c>
      <c r="G194" s="6" t="s">
        <v>36</v>
      </c>
      <c r="I194" s="32" t="s">
        <v>822</v>
      </c>
      <c r="J194" s="32"/>
      <c r="K194" s="32">
        <v>1939</v>
      </c>
      <c r="L194" s="6" t="s">
        <v>151</v>
      </c>
      <c r="M194" s="45" t="s">
        <v>50</v>
      </c>
      <c r="O194" s="6" t="s">
        <v>823</v>
      </c>
      <c r="P194" s="6" t="str">
        <f t="shared" si="2"/>
        <v>v
v
v
v
v
v</v>
      </c>
      <c r="Q194" s="6" t="s">
        <v>35</v>
      </c>
      <c r="R194" s="6">
        <v>482</v>
      </c>
    </row>
    <row r="195" spans="1:19" ht="76.5" x14ac:dyDescent="0.25">
      <c r="A195" s="6" t="s">
        <v>824</v>
      </c>
      <c r="C195" s="6" t="s">
        <v>825</v>
      </c>
      <c r="D195" s="6" t="s">
        <v>826</v>
      </c>
      <c r="E195" s="37" t="s">
        <v>827</v>
      </c>
      <c r="F195" s="6" t="s">
        <v>24</v>
      </c>
      <c r="G195" s="6" t="s">
        <v>62</v>
      </c>
      <c r="I195" s="32"/>
      <c r="J195" s="32"/>
      <c r="K195" s="32"/>
      <c r="L195" s="6"/>
      <c r="M195" s="45" t="s">
        <v>64</v>
      </c>
      <c r="O195" s="6" t="s">
        <v>823</v>
      </c>
      <c r="P195" s="6" t="str">
        <f t="shared" si="2"/>
        <v>v
v
v
v
v
v</v>
      </c>
      <c r="Q195" s="6" t="s">
        <v>24</v>
      </c>
      <c r="R195" s="6" t="s">
        <v>828</v>
      </c>
    </row>
    <row r="196" spans="1:19" ht="76.5" x14ac:dyDescent="0.25">
      <c r="A196" s="6" t="s">
        <v>829</v>
      </c>
      <c r="C196" s="6" t="s">
        <v>830</v>
      </c>
      <c r="D196" s="6" t="s">
        <v>48</v>
      </c>
      <c r="E196" s="37" t="s">
        <v>831</v>
      </c>
      <c r="F196" s="6" t="s">
        <v>35</v>
      </c>
      <c r="G196" s="6" t="s">
        <v>62</v>
      </c>
      <c r="I196" s="32" t="s">
        <v>822</v>
      </c>
      <c r="J196" s="32"/>
      <c r="K196" s="32">
        <v>1939</v>
      </c>
      <c r="L196" s="6"/>
      <c r="M196" s="45" t="s">
        <v>50</v>
      </c>
      <c r="O196" s="6" t="s">
        <v>823</v>
      </c>
      <c r="P196" s="6" t="str">
        <f t="shared" ref="P196:P259" si="3">$P$1</f>
        <v>v
v
v
v
v
v</v>
      </c>
      <c r="Q196" s="6" t="s">
        <v>35</v>
      </c>
      <c r="R196" s="6">
        <v>471</v>
      </c>
    </row>
    <row r="197" spans="1:19" ht="76.5" x14ac:dyDescent="0.25">
      <c r="A197" s="6" t="s">
        <v>832</v>
      </c>
      <c r="C197" s="6" t="s">
        <v>833</v>
      </c>
      <c r="D197" s="6" t="s">
        <v>826</v>
      </c>
      <c r="E197" s="37" t="s">
        <v>834</v>
      </c>
      <c r="F197" s="6" t="s">
        <v>35</v>
      </c>
      <c r="G197" s="6" t="s">
        <v>62</v>
      </c>
      <c r="I197" s="32"/>
      <c r="J197" s="32"/>
      <c r="K197" s="32"/>
      <c r="L197" s="6"/>
      <c r="M197" s="45" t="s">
        <v>64</v>
      </c>
      <c r="O197" s="6" t="s">
        <v>823</v>
      </c>
      <c r="P197" s="6" t="str">
        <f t="shared" si="3"/>
        <v>v
v
v
v
v
v</v>
      </c>
      <c r="Q197" s="6" t="s">
        <v>35</v>
      </c>
      <c r="R197" s="6">
        <v>471</v>
      </c>
    </row>
    <row r="198" spans="1:19" ht="76.5" x14ac:dyDescent="0.25">
      <c r="A198" s="6" t="s">
        <v>835</v>
      </c>
      <c r="C198" s="6" t="s">
        <v>836</v>
      </c>
      <c r="D198" s="6" t="s">
        <v>48</v>
      </c>
      <c r="E198" s="37" t="s">
        <v>837</v>
      </c>
      <c r="F198" s="6" t="s">
        <v>35</v>
      </c>
      <c r="G198" s="6" t="s">
        <v>36</v>
      </c>
      <c r="I198" s="32" t="s">
        <v>822</v>
      </c>
      <c r="J198" s="32"/>
      <c r="K198" s="32">
        <v>1939</v>
      </c>
      <c r="L198" s="6"/>
      <c r="M198" s="45" t="s">
        <v>50</v>
      </c>
      <c r="O198" s="6" t="s">
        <v>823</v>
      </c>
      <c r="P198" s="6" t="str">
        <f t="shared" si="3"/>
        <v>v
v
v
v
v
v</v>
      </c>
      <c r="Q198" s="6" t="s">
        <v>35</v>
      </c>
      <c r="R198" s="6">
        <v>482</v>
      </c>
    </row>
    <row r="199" spans="1:19" ht="76.5" x14ac:dyDescent="0.25">
      <c r="A199" s="6" t="s">
        <v>838</v>
      </c>
      <c r="C199" s="6" t="s">
        <v>841</v>
      </c>
      <c r="D199" s="6" t="s">
        <v>839</v>
      </c>
      <c r="E199" s="37" t="s">
        <v>840</v>
      </c>
      <c r="F199" s="6" t="s">
        <v>35</v>
      </c>
      <c r="G199" s="6" t="s">
        <v>161</v>
      </c>
      <c r="I199" s="32"/>
      <c r="J199" s="32"/>
      <c r="K199" s="32"/>
      <c r="L199" s="6"/>
      <c r="M199" s="45" t="s">
        <v>64</v>
      </c>
      <c r="O199" s="6" t="s">
        <v>823</v>
      </c>
      <c r="P199" s="6" t="str">
        <f t="shared" si="3"/>
        <v>v
v
v
v
v
v</v>
      </c>
      <c r="Q199" s="6" t="s">
        <v>35</v>
      </c>
    </row>
    <row r="200" spans="1:19" ht="76.5" x14ac:dyDescent="0.25">
      <c r="A200" s="6" t="s">
        <v>842</v>
      </c>
      <c r="C200" s="6" t="s">
        <v>843</v>
      </c>
      <c r="D200" s="6" t="s">
        <v>135</v>
      </c>
      <c r="E200" s="37" t="s">
        <v>844</v>
      </c>
      <c r="F200" s="6" t="s">
        <v>35</v>
      </c>
      <c r="G200" s="6" t="s">
        <v>62</v>
      </c>
      <c r="I200" s="32"/>
      <c r="J200" s="32"/>
      <c r="K200" s="32"/>
      <c r="L200" s="6"/>
      <c r="M200" s="45" t="s">
        <v>50</v>
      </c>
      <c r="O200" s="6" t="s">
        <v>823</v>
      </c>
      <c r="P200" s="6" t="str">
        <f t="shared" si="3"/>
        <v>v
v
v
v
v
v</v>
      </c>
      <c r="Q200" s="6" t="s">
        <v>35</v>
      </c>
      <c r="R200" s="6">
        <v>460</v>
      </c>
      <c r="S200" s="6" t="s">
        <v>127</v>
      </c>
    </row>
    <row r="201" spans="1:19" ht="242.25" x14ac:dyDescent="0.25">
      <c r="A201" s="6" t="s">
        <v>845</v>
      </c>
      <c r="C201" s="6" t="s">
        <v>846</v>
      </c>
      <c r="D201" s="6" t="s">
        <v>847</v>
      </c>
      <c r="E201" s="37" t="s">
        <v>848</v>
      </c>
      <c r="F201" s="6" t="s">
        <v>24</v>
      </c>
      <c r="G201" s="6" t="s">
        <v>62</v>
      </c>
      <c r="I201" s="32" t="s">
        <v>783</v>
      </c>
      <c r="J201" s="32">
        <v>1950</v>
      </c>
      <c r="K201" s="32">
        <v>1955</v>
      </c>
      <c r="L201" s="6"/>
      <c r="M201" s="45" t="s">
        <v>50</v>
      </c>
      <c r="O201" s="6" t="s">
        <v>849</v>
      </c>
      <c r="P201" s="6" t="str">
        <f t="shared" si="3"/>
        <v>v
v
v
v
v
v</v>
      </c>
      <c r="Q201" s="6" t="s">
        <v>24</v>
      </c>
      <c r="R201" s="6" t="s">
        <v>793</v>
      </c>
    </row>
    <row r="202" spans="1:19" ht="76.5" x14ac:dyDescent="0.25">
      <c r="A202" s="6" t="s">
        <v>850</v>
      </c>
      <c r="C202" s="6" t="s">
        <v>851</v>
      </c>
      <c r="D202" s="6" t="s">
        <v>230</v>
      </c>
      <c r="E202" s="37" t="s">
        <v>852</v>
      </c>
      <c r="F202" s="6" t="s">
        <v>160</v>
      </c>
      <c r="G202" s="6" t="s">
        <v>28</v>
      </c>
      <c r="I202" s="32" t="s">
        <v>853</v>
      </c>
      <c r="J202" s="32">
        <v>1930</v>
      </c>
      <c r="K202" s="32">
        <v>1939</v>
      </c>
      <c r="L202" s="6"/>
      <c r="M202" s="45" t="s">
        <v>164</v>
      </c>
      <c r="N202" s="6" t="s">
        <v>854</v>
      </c>
      <c r="O202" s="6" t="s">
        <v>823</v>
      </c>
      <c r="P202" s="6" t="str">
        <f t="shared" si="3"/>
        <v>v
v
v
v
v
v</v>
      </c>
      <c r="Q202" s="6" t="s">
        <v>160</v>
      </c>
    </row>
    <row r="203" spans="1:19" ht="76.5" x14ac:dyDescent="0.25">
      <c r="A203" s="6" t="s">
        <v>857</v>
      </c>
      <c r="C203" s="6" t="s">
        <v>858</v>
      </c>
      <c r="D203" s="6" t="s">
        <v>859</v>
      </c>
      <c r="E203" s="37" t="s">
        <v>860</v>
      </c>
      <c r="F203" s="6" t="s">
        <v>35</v>
      </c>
      <c r="G203" s="6" t="s">
        <v>62</v>
      </c>
      <c r="I203" s="7"/>
      <c r="J203" s="7"/>
      <c r="K203" s="7"/>
      <c r="L203" s="6"/>
      <c r="M203" s="6" t="s">
        <v>113</v>
      </c>
      <c r="O203" s="6" t="s">
        <v>95</v>
      </c>
      <c r="P203" s="6" t="str">
        <f t="shared" si="3"/>
        <v>v
v
v
v
v
v</v>
      </c>
      <c r="Q203" s="6" t="s">
        <v>45</v>
      </c>
    </row>
    <row r="204" spans="1:19" ht="76.5" x14ac:dyDescent="0.25">
      <c r="A204" s="6" t="s">
        <v>861</v>
      </c>
      <c r="C204" s="6" t="s">
        <v>862</v>
      </c>
      <c r="D204" s="6" t="s">
        <v>96</v>
      </c>
      <c r="E204" s="37" t="s">
        <v>2842</v>
      </c>
      <c r="F204" s="6" t="s">
        <v>35</v>
      </c>
      <c r="G204" s="6" t="s">
        <v>856</v>
      </c>
      <c r="H204" s="6" t="s">
        <v>217</v>
      </c>
      <c r="I204" s="32">
        <v>1947</v>
      </c>
      <c r="J204" s="32"/>
      <c r="K204" s="32"/>
      <c r="L204" s="6"/>
      <c r="M204" s="6" t="s">
        <v>30</v>
      </c>
      <c r="P204" s="6" t="str">
        <f t="shared" si="3"/>
        <v>v
v
v
v
v
v</v>
      </c>
      <c r="Q204" s="6" t="s">
        <v>45</v>
      </c>
    </row>
    <row r="205" spans="1:19" ht="76.5" x14ac:dyDescent="0.25">
      <c r="A205" s="6" t="s">
        <v>2840</v>
      </c>
      <c r="C205" s="6" t="s">
        <v>2841</v>
      </c>
      <c r="D205" s="6" t="s">
        <v>2852</v>
      </c>
      <c r="E205" s="37" t="s">
        <v>2843</v>
      </c>
      <c r="F205" s="6" t="s">
        <v>35</v>
      </c>
      <c r="G205" s="6" t="s">
        <v>856</v>
      </c>
      <c r="H205" s="6" t="s">
        <v>217</v>
      </c>
      <c r="I205" s="32">
        <v>1947</v>
      </c>
      <c r="J205" s="32"/>
      <c r="K205" s="32"/>
      <c r="M205" s="7" t="s">
        <v>30</v>
      </c>
      <c r="N205" s="7"/>
      <c r="P205" s="6" t="str">
        <f t="shared" si="3"/>
        <v>v
v
v
v
v
v</v>
      </c>
    </row>
    <row r="206" spans="1:19" ht="76.5" x14ac:dyDescent="0.25">
      <c r="A206" s="6" t="s">
        <v>864</v>
      </c>
      <c r="C206" s="6" t="s">
        <v>865</v>
      </c>
      <c r="D206" s="6" t="s">
        <v>866</v>
      </c>
      <c r="E206" s="37" t="s">
        <v>867</v>
      </c>
      <c r="F206" s="6" t="s">
        <v>160</v>
      </c>
      <c r="G206" s="6">
        <v>508</v>
      </c>
      <c r="H206" s="6" t="s">
        <v>868</v>
      </c>
      <c r="I206" s="32"/>
      <c r="J206" s="32"/>
      <c r="K206" s="32"/>
      <c r="L206" s="6"/>
      <c r="M206" s="45" t="s">
        <v>869</v>
      </c>
      <c r="O206" s="6" t="s">
        <v>870</v>
      </c>
      <c r="P206" s="6" t="str">
        <f t="shared" si="3"/>
        <v>v
v
v
v
v
v</v>
      </c>
      <c r="Q206" s="6" t="s">
        <v>35</v>
      </c>
      <c r="S206" s="6" t="s">
        <v>321</v>
      </c>
    </row>
    <row r="207" spans="1:19" ht="76.5" x14ac:dyDescent="0.25">
      <c r="A207" s="6" t="s">
        <v>871</v>
      </c>
      <c r="C207" s="6" t="s">
        <v>872</v>
      </c>
      <c r="D207" s="6" t="s">
        <v>866</v>
      </c>
      <c r="E207" s="37" t="s">
        <v>873</v>
      </c>
      <c r="F207" s="6" t="s">
        <v>160</v>
      </c>
      <c r="G207" s="6">
        <v>508</v>
      </c>
      <c r="I207" s="7"/>
      <c r="J207" s="7"/>
      <c r="K207" s="7"/>
      <c r="L207" s="6"/>
      <c r="M207" s="45" t="s">
        <v>869</v>
      </c>
      <c r="O207" s="6" t="s">
        <v>874</v>
      </c>
      <c r="P207" s="6" t="str">
        <f t="shared" si="3"/>
        <v>v
v
v
v
v
v</v>
      </c>
      <c r="Q207" s="6" t="s">
        <v>45</v>
      </c>
    </row>
    <row r="208" spans="1:19" ht="76.5" x14ac:dyDescent="0.25">
      <c r="A208" s="6" t="s">
        <v>875</v>
      </c>
      <c r="C208" s="6" t="s">
        <v>876</v>
      </c>
      <c r="D208" s="6" t="s">
        <v>344</v>
      </c>
      <c r="E208" s="37" t="s">
        <v>877</v>
      </c>
      <c r="F208" s="6" t="s">
        <v>35</v>
      </c>
      <c r="G208" s="6" t="s">
        <v>62</v>
      </c>
      <c r="I208" s="7"/>
      <c r="J208" s="7"/>
      <c r="K208" s="7"/>
      <c r="L208" s="6"/>
      <c r="M208" s="45" t="s">
        <v>66</v>
      </c>
      <c r="O208" s="6" t="s">
        <v>878</v>
      </c>
      <c r="P208" s="6" t="str">
        <f t="shared" si="3"/>
        <v>v
v
v
v
v
v</v>
      </c>
      <c r="Q208" s="6" t="s">
        <v>35</v>
      </c>
    </row>
    <row r="209" spans="1:19" ht="76.5" x14ac:dyDescent="0.25">
      <c r="A209" s="6" t="s">
        <v>879</v>
      </c>
      <c r="C209" s="6" t="s">
        <v>880</v>
      </c>
      <c r="D209" s="6" t="s">
        <v>69</v>
      </c>
      <c r="E209" s="37" t="s">
        <v>881</v>
      </c>
      <c r="F209" s="6" t="s">
        <v>35</v>
      </c>
      <c r="G209" s="6" t="s">
        <v>36</v>
      </c>
      <c r="I209" s="32" t="s">
        <v>500</v>
      </c>
      <c r="J209" s="32">
        <v>1901</v>
      </c>
      <c r="K209" s="32">
        <v>1950</v>
      </c>
      <c r="L209" s="6"/>
      <c r="M209" s="45" t="s">
        <v>50</v>
      </c>
      <c r="N209" s="6" t="s">
        <v>882</v>
      </c>
      <c r="O209" s="6" t="s">
        <v>883</v>
      </c>
      <c r="P209" s="6" t="str">
        <f t="shared" si="3"/>
        <v>v
v
v
v
v
v</v>
      </c>
      <c r="Q209" s="6" t="s">
        <v>35</v>
      </c>
      <c r="R209" s="6">
        <v>480</v>
      </c>
    </row>
    <row r="210" spans="1:19" ht="76.5" x14ac:dyDescent="0.25">
      <c r="A210" s="6" t="s">
        <v>887</v>
      </c>
      <c r="C210" s="6" t="s">
        <v>888</v>
      </c>
      <c r="D210" s="6" t="s">
        <v>889</v>
      </c>
      <c r="E210" s="37" t="s">
        <v>890</v>
      </c>
      <c r="F210" s="6" t="s">
        <v>35</v>
      </c>
      <c r="G210" s="6" t="s">
        <v>62</v>
      </c>
      <c r="H210" s="6" t="s">
        <v>892</v>
      </c>
      <c r="I210" s="32" t="s">
        <v>893</v>
      </c>
      <c r="J210" s="32">
        <v>1925</v>
      </c>
      <c r="K210" s="32">
        <v>1935</v>
      </c>
      <c r="L210" s="6"/>
      <c r="M210" s="6" t="s">
        <v>113</v>
      </c>
      <c r="O210" s="6" t="s">
        <v>894</v>
      </c>
      <c r="P210" s="6" t="str">
        <f t="shared" si="3"/>
        <v>v
v
v
v
v
v</v>
      </c>
      <c r="Q210" s="6" t="s">
        <v>35</v>
      </c>
      <c r="S210" s="6" t="s">
        <v>891</v>
      </c>
    </row>
    <row r="211" spans="1:19" ht="76.5" x14ac:dyDescent="0.25">
      <c r="A211" s="6" t="s">
        <v>895</v>
      </c>
      <c r="C211" s="6" t="s">
        <v>896</v>
      </c>
      <c r="D211" s="6" t="s">
        <v>897</v>
      </c>
      <c r="E211" s="37" t="s">
        <v>898</v>
      </c>
      <c r="F211" s="6" t="s">
        <v>160</v>
      </c>
      <c r="G211" s="6">
        <v>508</v>
      </c>
      <c r="I211" s="32">
        <v>1904</v>
      </c>
      <c r="J211" s="32">
        <v>1904</v>
      </c>
      <c r="K211" s="32">
        <v>1904</v>
      </c>
      <c r="L211" s="6"/>
      <c r="M211" s="45" t="s">
        <v>30</v>
      </c>
      <c r="N211" s="6" t="s">
        <v>900</v>
      </c>
      <c r="P211" s="6" t="str">
        <f t="shared" si="3"/>
        <v>v
v
v
v
v
v</v>
      </c>
      <c r="Q211" s="6" t="s">
        <v>160</v>
      </c>
      <c r="S211" s="6" t="s">
        <v>899</v>
      </c>
    </row>
    <row r="212" spans="1:19" ht="76.5" x14ac:dyDescent="0.25">
      <c r="A212" s="6" t="s">
        <v>902</v>
      </c>
      <c r="C212" s="6" t="s">
        <v>903</v>
      </c>
      <c r="D212" s="6" t="s">
        <v>491</v>
      </c>
      <c r="E212" s="37" t="s">
        <v>904</v>
      </c>
      <c r="F212" s="6" t="s">
        <v>35</v>
      </c>
      <c r="G212" s="6" t="s">
        <v>62</v>
      </c>
      <c r="I212" s="7"/>
      <c r="J212" s="7"/>
      <c r="K212" s="7"/>
      <c r="L212" s="6"/>
      <c r="M212" s="45" t="s">
        <v>66</v>
      </c>
      <c r="O212" s="6" t="s">
        <v>894</v>
      </c>
      <c r="P212" s="6" t="str">
        <f t="shared" si="3"/>
        <v>v
v
v
v
v
v</v>
      </c>
      <c r="Q212" s="6" t="s">
        <v>35</v>
      </c>
    </row>
    <row r="213" spans="1:19" ht="76.5" x14ac:dyDescent="0.25">
      <c r="A213" s="6" t="s">
        <v>905</v>
      </c>
      <c r="C213" s="6" t="s">
        <v>906</v>
      </c>
      <c r="D213" s="6" t="s">
        <v>344</v>
      </c>
      <c r="E213" s="37" t="s">
        <v>907</v>
      </c>
      <c r="F213" s="6" t="s">
        <v>35</v>
      </c>
      <c r="G213" s="6" t="s">
        <v>62</v>
      </c>
      <c r="I213" s="7"/>
      <c r="J213" s="7"/>
      <c r="K213" s="7"/>
      <c r="L213" s="6"/>
      <c r="M213" s="45" t="s">
        <v>66</v>
      </c>
      <c r="O213" s="6" t="s">
        <v>894</v>
      </c>
      <c r="P213" s="6" t="str">
        <f t="shared" si="3"/>
        <v>v
v
v
v
v
v</v>
      </c>
      <c r="Q213" s="6" t="s">
        <v>35</v>
      </c>
    </row>
    <row r="214" spans="1:19" ht="76.5" x14ac:dyDescent="0.25">
      <c r="A214" s="6" t="s">
        <v>908</v>
      </c>
      <c r="C214" s="6" t="s">
        <v>909</v>
      </c>
      <c r="D214" s="6" t="s">
        <v>344</v>
      </c>
      <c r="E214" s="37" t="s">
        <v>910</v>
      </c>
      <c r="F214" s="6" t="s">
        <v>35</v>
      </c>
      <c r="G214" s="6" t="s">
        <v>62</v>
      </c>
      <c r="I214" s="7"/>
      <c r="J214" s="7"/>
      <c r="K214" s="7"/>
      <c r="L214" s="6"/>
      <c r="M214" s="45" t="s">
        <v>66</v>
      </c>
      <c r="O214" s="6" t="s">
        <v>894</v>
      </c>
      <c r="P214" s="6" t="str">
        <f t="shared" si="3"/>
        <v>v
v
v
v
v
v</v>
      </c>
      <c r="Q214" s="6" t="s">
        <v>35</v>
      </c>
    </row>
    <row r="215" spans="1:19" ht="76.5" x14ac:dyDescent="0.25">
      <c r="A215" s="6" t="s">
        <v>911</v>
      </c>
      <c r="C215" s="6" t="s">
        <v>912</v>
      </c>
      <c r="D215" s="6" t="s">
        <v>344</v>
      </c>
      <c r="E215" s="37" t="s">
        <v>913</v>
      </c>
      <c r="F215" s="6" t="s">
        <v>35</v>
      </c>
      <c r="G215" s="6" t="s">
        <v>62</v>
      </c>
      <c r="I215" s="7"/>
      <c r="J215" s="7"/>
      <c r="K215" s="7"/>
      <c r="L215" s="6"/>
      <c r="M215" s="45" t="s">
        <v>66</v>
      </c>
      <c r="O215" s="6" t="s">
        <v>894</v>
      </c>
      <c r="P215" s="6" t="str">
        <f t="shared" si="3"/>
        <v>v
v
v
v
v
v</v>
      </c>
      <c r="Q215" s="6" t="s">
        <v>35</v>
      </c>
    </row>
    <row r="216" spans="1:19" ht="76.5" x14ac:dyDescent="0.25">
      <c r="A216" s="6" t="s">
        <v>914</v>
      </c>
      <c r="C216" s="6" t="s">
        <v>915</v>
      </c>
      <c r="D216" s="6" t="s">
        <v>344</v>
      </c>
      <c r="E216" s="37" t="s">
        <v>916</v>
      </c>
      <c r="F216" s="6" t="s">
        <v>35</v>
      </c>
      <c r="G216" s="6" t="s">
        <v>62</v>
      </c>
      <c r="I216" s="7"/>
      <c r="J216" s="7"/>
      <c r="K216" s="7"/>
      <c r="L216" s="6"/>
      <c r="M216" s="45" t="s">
        <v>66</v>
      </c>
      <c r="O216" s="6" t="s">
        <v>894</v>
      </c>
      <c r="P216" s="6" t="str">
        <f t="shared" si="3"/>
        <v>v
v
v
v
v
v</v>
      </c>
      <c r="Q216" s="6" t="s">
        <v>35</v>
      </c>
    </row>
    <row r="217" spans="1:19" ht="76.5" x14ac:dyDescent="0.25">
      <c r="A217" s="6" t="s">
        <v>917</v>
      </c>
      <c r="C217" s="6" t="s">
        <v>918</v>
      </c>
      <c r="D217" s="6" t="s">
        <v>344</v>
      </c>
      <c r="E217" s="37" t="s">
        <v>919</v>
      </c>
      <c r="F217" s="6" t="s">
        <v>35</v>
      </c>
      <c r="G217" s="6" t="s">
        <v>62</v>
      </c>
      <c r="I217" s="7"/>
      <c r="J217" s="7"/>
      <c r="K217" s="7"/>
      <c r="L217" s="6"/>
      <c r="M217" s="45" t="s">
        <v>66</v>
      </c>
      <c r="O217" s="6" t="s">
        <v>894</v>
      </c>
      <c r="P217" s="6" t="str">
        <f t="shared" si="3"/>
        <v>v
v
v
v
v
v</v>
      </c>
      <c r="Q217" s="6" t="s">
        <v>35</v>
      </c>
    </row>
    <row r="218" spans="1:19" ht="76.5" x14ac:dyDescent="0.25">
      <c r="A218" s="6" t="s">
        <v>920</v>
      </c>
      <c r="C218" s="6" t="s">
        <v>921</v>
      </c>
      <c r="D218" s="6" t="s">
        <v>344</v>
      </c>
      <c r="E218" s="37" t="s">
        <v>922</v>
      </c>
      <c r="F218" s="6" t="s">
        <v>35</v>
      </c>
      <c r="G218" s="6" t="s">
        <v>62</v>
      </c>
      <c r="I218" s="7"/>
      <c r="J218" s="7"/>
      <c r="K218" s="7"/>
      <c r="L218" s="6"/>
      <c r="M218" s="45" t="s">
        <v>66</v>
      </c>
      <c r="O218" s="6" t="s">
        <v>894</v>
      </c>
      <c r="P218" s="6" t="str">
        <f t="shared" si="3"/>
        <v>v
v
v
v
v
v</v>
      </c>
      <c r="Q218" s="39" t="s">
        <v>35</v>
      </c>
    </row>
    <row r="219" spans="1:19" ht="76.5" x14ac:dyDescent="0.25">
      <c r="A219" s="6" t="s">
        <v>923</v>
      </c>
      <c r="C219" s="6" t="s">
        <v>924</v>
      </c>
      <c r="D219" s="6" t="s">
        <v>344</v>
      </c>
      <c r="E219" s="37" t="s">
        <v>925</v>
      </c>
      <c r="F219" s="6" t="s">
        <v>35</v>
      </c>
      <c r="G219" s="6" t="s">
        <v>62</v>
      </c>
      <c r="I219" s="7"/>
      <c r="J219" s="7"/>
      <c r="K219" s="7"/>
      <c r="L219" s="6"/>
      <c r="M219" s="45" t="s">
        <v>66</v>
      </c>
      <c r="O219" s="6" t="s">
        <v>894</v>
      </c>
      <c r="P219" s="6" t="str">
        <f t="shared" si="3"/>
        <v>v
v
v
v
v
v</v>
      </c>
      <c r="Q219" s="6" t="s">
        <v>35</v>
      </c>
    </row>
    <row r="220" spans="1:19" ht="76.5" x14ac:dyDescent="0.25">
      <c r="A220" s="6" t="s">
        <v>926</v>
      </c>
      <c r="C220" s="6" t="s">
        <v>927</v>
      </c>
      <c r="D220" s="6" t="s">
        <v>344</v>
      </c>
      <c r="E220" s="37" t="s">
        <v>928</v>
      </c>
      <c r="F220" s="6" t="s">
        <v>35</v>
      </c>
      <c r="G220" s="6" t="s">
        <v>62</v>
      </c>
      <c r="I220" s="7"/>
      <c r="J220" s="7"/>
      <c r="K220" s="7"/>
      <c r="L220" s="6"/>
      <c r="M220" s="45" t="s">
        <v>66</v>
      </c>
      <c r="O220" s="6" t="s">
        <v>894</v>
      </c>
      <c r="P220" s="6" t="str">
        <f t="shared" si="3"/>
        <v>v
v
v
v
v
v</v>
      </c>
      <c r="Q220" s="6" t="s">
        <v>35</v>
      </c>
    </row>
    <row r="221" spans="1:19" ht="76.5" x14ac:dyDescent="0.25">
      <c r="A221" s="6" t="s">
        <v>929</v>
      </c>
      <c r="C221" s="6" t="s">
        <v>930</v>
      </c>
      <c r="D221" s="6" t="s">
        <v>344</v>
      </c>
      <c r="E221" s="37" t="s">
        <v>931</v>
      </c>
      <c r="F221" s="6" t="s">
        <v>35</v>
      </c>
      <c r="G221" s="6" t="s">
        <v>62</v>
      </c>
      <c r="I221" s="7"/>
      <c r="J221" s="7"/>
      <c r="K221" s="7"/>
      <c r="L221" s="6"/>
      <c r="M221" s="45" t="s">
        <v>66</v>
      </c>
      <c r="O221" s="6" t="s">
        <v>894</v>
      </c>
      <c r="P221" s="6" t="str">
        <f t="shared" si="3"/>
        <v>v
v
v
v
v
v</v>
      </c>
      <c r="Q221" s="6" t="s">
        <v>35</v>
      </c>
    </row>
    <row r="222" spans="1:19" ht="76.5" x14ac:dyDescent="0.25">
      <c r="A222" s="6" t="s">
        <v>932</v>
      </c>
      <c r="C222" s="6" t="s">
        <v>933</v>
      </c>
      <c r="D222" s="6" t="s">
        <v>344</v>
      </c>
      <c r="E222" s="37" t="s">
        <v>934</v>
      </c>
      <c r="F222" s="6" t="s">
        <v>35</v>
      </c>
      <c r="G222" s="6" t="s">
        <v>62</v>
      </c>
      <c r="I222" s="7"/>
      <c r="J222" s="7"/>
      <c r="K222" s="7"/>
      <c r="L222" s="6"/>
      <c r="M222" s="45" t="s">
        <v>66</v>
      </c>
      <c r="O222" s="6" t="s">
        <v>894</v>
      </c>
      <c r="P222" s="6" t="str">
        <f t="shared" si="3"/>
        <v>v
v
v
v
v
v</v>
      </c>
      <c r="Q222" s="6" t="s">
        <v>35</v>
      </c>
    </row>
    <row r="223" spans="1:19" ht="76.5" x14ac:dyDescent="0.25">
      <c r="A223" s="6" t="s">
        <v>935</v>
      </c>
      <c r="C223" s="6" t="s">
        <v>936</v>
      </c>
      <c r="D223" s="6" t="s">
        <v>344</v>
      </c>
      <c r="E223" s="37" t="s">
        <v>937</v>
      </c>
      <c r="F223" s="6" t="s">
        <v>35</v>
      </c>
      <c r="G223" s="6" t="s">
        <v>62</v>
      </c>
      <c r="I223" s="7"/>
      <c r="J223" s="7"/>
      <c r="K223" s="7"/>
      <c r="L223" s="6"/>
      <c r="M223" s="45" t="s">
        <v>66</v>
      </c>
      <c r="O223" s="6" t="s">
        <v>894</v>
      </c>
      <c r="P223" s="6" t="str">
        <f t="shared" si="3"/>
        <v>v
v
v
v
v
v</v>
      </c>
      <c r="Q223" s="6" t="s">
        <v>35</v>
      </c>
    </row>
    <row r="224" spans="1:19" ht="76.5" x14ac:dyDescent="0.25">
      <c r="A224" s="6" t="s">
        <v>938</v>
      </c>
      <c r="C224" s="6" t="s">
        <v>939</v>
      </c>
      <c r="D224" s="6" t="s">
        <v>940</v>
      </c>
      <c r="E224" s="37" t="s">
        <v>941</v>
      </c>
      <c r="F224" s="6" t="s">
        <v>1532</v>
      </c>
      <c r="G224" s="6" t="s">
        <v>161</v>
      </c>
      <c r="I224" s="32"/>
      <c r="J224" s="32"/>
      <c r="K224" s="32"/>
      <c r="L224" s="6"/>
      <c r="M224" s="6" t="s">
        <v>164</v>
      </c>
      <c r="O224" s="6" t="s">
        <v>894</v>
      </c>
      <c r="P224" s="6" t="str">
        <f t="shared" si="3"/>
        <v>v
v
v
v
v
v</v>
      </c>
      <c r="Q224" s="6" t="s">
        <v>45</v>
      </c>
    </row>
    <row r="225" spans="1:19" ht="76.5" x14ac:dyDescent="0.25">
      <c r="A225" s="6" t="s">
        <v>942</v>
      </c>
      <c r="C225" s="6" t="s">
        <v>943</v>
      </c>
      <c r="D225" s="6" t="s">
        <v>944</v>
      </c>
      <c r="E225" s="37" t="s">
        <v>945</v>
      </c>
      <c r="F225" s="6" t="s">
        <v>35</v>
      </c>
      <c r="G225" s="6" t="s">
        <v>62</v>
      </c>
      <c r="I225" s="32" t="s">
        <v>946</v>
      </c>
      <c r="J225" s="32">
        <v>1990</v>
      </c>
      <c r="K225" s="32">
        <v>1999</v>
      </c>
      <c r="L225" s="6"/>
      <c r="M225" s="45" t="s">
        <v>64</v>
      </c>
      <c r="P225" s="6" t="str">
        <f t="shared" si="3"/>
        <v>v
v
v
v
v
v</v>
      </c>
      <c r="Q225" s="6" t="s">
        <v>35</v>
      </c>
      <c r="S225" s="6" t="s">
        <v>127</v>
      </c>
    </row>
    <row r="226" spans="1:19" ht="76.5" x14ac:dyDescent="0.25">
      <c r="A226" s="6" t="s">
        <v>947</v>
      </c>
      <c r="C226" s="6" t="s">
        <v>948</v>
      </c>
      <c r="D226" s="6" t="s">
        <v>79</v>
      </c>
      <c r="E226" s="37" t="s">
        <v>949</v>
      </c>
      <c r="F226" s="6" t="s">
        <v>24</v>
      </c>
      <c r="G226" s="6" t="s">
        <v>25</v>
      </c>
      <c r="I226" s="32" t="s">
        <v>946</v>
      </c>
      <c r="J226" s="32">
        <v>1990</v>
      </c>
      <c r="K226" s="32">
        <v>1999</v>
      </c>
      <c r="L226" s="6"/>
      <c r="M226" s="45" t="s">
        <v>66</v>
      </c>
      <c r="P226" s="6" t="str">
        <f t="shared" si="3"/>
        <v>v
v
v
v
v
v</v>
      </c>
      <c r="Q226" s="6" t="s">
        <v>24</v>
      </c>
      <c r="R226" s="6" t="s">
        <v>950</v>
      </c>
    </row>
    <row r="227" spans="1:19" ht="76.5" x14ac:dyDescent="0.25">
      <c r="A227" s="6" t="s">
        <v>951</v>
      </c>
      <c r="C227" s="6" t="s">
        <v>952</v>
      </c>
      <c r="D227" s="6" t="s">
        <v>953</v>
      </c>
      <c r="E227" s="37" t="s">
        <v>2867</v>
      </c>
      <c r="F227" s="6" t="s">
        <v>1532</v>
      </c>
      <c r="G227" s="6" t="s">
        <v>161</v>
      </c>
      <c r="I227" s="7"/>
      <c r="J227" s="7"/>
      <c r="K227" s="7"/>
      <c r="L227" s="6"/>
      <c r="M227" s="6" t="s">
        <v>164</v>
      </c>
      <c r="P227" s="6" t="str">
        <f t="shared" si="3"/>
        <v>v
v
v
v
v
v</v>
      </c>
      <c r="Q227" s="6" t="s">
        <v>35</v>
      </c>
      <c r="R227" s="6">
        <v>450</v>
      </c>
    </row>
    <row r="228" spans="1:19" ht="76.5" x14ac:dyDescent="0.25">
      <c r="A228" s="6" t="s">
        <v>955</v>
      </c>
      <c r="C228" s="6" t="s">
        <v>956</v>
      </c>
      <c r="D228" s="6" t="s">
        <v>957</v>
      </c>
      <c r="E228" s="37" t="s">
        <v>958</v>
      </c>
      <c r="F228" s="6" t="s">
        <v>27</v>
      </c>
      <c r="G228" s="6" t="s">
        <v>28</v>
      </c>
      <c r="H228" s="6" t="s">
        <v>886</v>
      </c>
      <c r="I228" s="32"/>
      <c r="J228" s="32"/>
      <c r="K228" s="32"/>
      <c r="L228" s="6"/>
      <c r="M228" s="6" t="s">
        <v>164</v>
      </c>
      <c r="N228" s="6" t="s">
        <v>959</v>
      </c>
      <c r="O228" s="6" t="s">
        <v>173</v>
      </c>
      <c r="P228" s="6" t="str">
        <f t="shared" si="3"/>
        <v>v
v
v
v
v
v</v>
      </c>
      <c r="Q228" s="6" t="s">
        <v>45</v>
      </c>
    </row>
    <row r="229" spans="1:19" ht="76.5" x14ac:dyDescent="0.25">
      <c r="A229" s="6" t="s">
        <v>960</v>
      </c>
      <c r="C229" s="6" t="s">
        <v>961</v>
      </c>
      <c r="D229" s="6" t="s">
        <v>654</v>
      </c>
      <c r="E229" s="37" t="s">
        <v>962</v>
      </c>
      <c r="F229" s="6" t="s">
        <v>35</v>
      </c>
      <c r="G229" s="6" t="s">
        <v>62</v>
      </c>
      <c r="I229" s="32"/>
      <c r="J229" s="32"/>
      <c r="K229" s="32"/>
      <c r="L229" s="6"/>
      <c r="M229" s="45" t="s">
        <v>329</v>
      </c>
      <c r="P229" s="6" t="str">
        <f t="shared" si="3"/>
        <v>v
v
v
v
v
v</v>
      </c>
      <c r="Q229" s="6" t="s">
        <v>35</v>
      </c>
    </row>
    <row r="230" spans="1:19" ht="76.5" x14ac:dyDescent="0.25">
      <c r="A230" s="6" t="s">
        <v>963</v>
      </c>
      <c r="C230" s="6" t="s">
        <v>964</v>
      </c>
      <c r="D230" s="6" t="s">
        <v>965</v>
      </c>
      <c r="E230" s="37" t="s">
        <v>966</v>
      </c>
      <c r="F230" s="6" t="s">
        <v>35</v>
      </c>
      <c r="G230" s="6" t="s">
        <v>62</v>
      </c>
      <c r="I230" s="32"/>
      <c r="J230" s="32"/>
      <c r="K230" s="32"/>
      <c r="L230" s="6"/>
      <c r="M230" s="45" t="s">
        <v>92</v>
      </c>
      <c r="P230" s="6" t="str">
        <f t="shared" si="3"/>
        <v>v
v
v
v
v
v</v>
      </c>
      <c r="Q230" s="6" t="s">
        <v>35</v>
      </c>
      <c r="R230" s="6">
        <v>475</v>
      </c>
    </row>
    <row r="231" spans="1:19" ht="76.5" x14ac:dyDescent="0.25">
      <c r="A231" s="6" t="s">
        <v>970</v>
      </c>
      <c r="C231" s="6" t="s">
        <v>971</v>
      </c>
      <c r="D231" s="6" t="s">
        <v>283</v>
      </c>
      <c r="E231" s="37" t="s">
        <v>972</v>
      </c>
      <c r="F231" s="6" t="s">
        <v>24</v>
      </c>
      <c r="G231" s="6" t="s">
        <v>25</v>
      </c>
      <c r="H231" s="6" t="s">
        <v>886</v>
      </c>
      <c r="I231" s="7"/>
      <c r="J231" s="7"/>
      <c r="K231" s="7"/>
      <c r="L231" s="6"/>
      <c r="M231" s="45" t="s">
        <v>66</v>
      </c>
      <c r="N231" s="6" t="s">
        <v>974</v>
      </c>
      <c r="O231" s="6" t="s">
        <v>173</v>
      </c>
      <c r="P231" s="6" t="str">
        <f t="shared" si="3"/>
        <v>v
v
v
v
v
v</v>
      </c>
      <c r="Q231" s="6" t="s">
        <v>24</v>
      </c>
      <c r="R231" s="6" t="s">
        <v>973</v>
      </c>
    </row>
    <row r="232" spans="1:19" ht="76.5" x14ac:dyDescent="0.25">
      <c r="A232" s="6" t="s">
        <v>975</v>
      </c>
      <c r="C232" s="6" t="s">
        <v>976</v>
      </c>
      <c r="D232" s="6" t="s">
        <v>48</v>
      </c>
      <c r="E232" s="37" t="s">
        <v>977</v>
      </c>
      <c r="F232" s="6" t="s">
        <v>24</v>
      </c>
      <c r="G232" s="6" t="s">
        <v>62</v>
      </c>
      <c r="I232" s="32" t="s">
        <v>978</v>
      </c>
      <c r="J232" s="32">
        <v>1930</v>
      </c>
      <c r="K232" s="32">
        <v>1939</v>
      </c>
      <c r="L232" s="6"/>
      <c r="M232" s="45" t="s">
        <v>50</v>
      </c>
      <c r="O232" s="6" t="s">
        <v>969</v>
      </c>
      <c r="P232" s="6" t="str">
        <f t="shared" si="3"/>
        <v>v
v
v
v
v
v</v>
      </c>
      <c r="Q232" s="6" t="s">
        <v>24</v>
      </c>
      <c r="R232" s="6" t="s">
        <v>280</v>
      </c>
    </row>
    <row r="233" spans="1:19" ht="76.5" x14ac:dyDescent="0.25">
      <c r="A233" s="6" t="s">
        <v>979</v>
      </c>
      <c r="C233" s="6" t="s">
        <v>980</v>
      </c>
      <c r="D233" s="6" t="s">
        <v>48</v>
      </c>
      <c r="E233" s="37" t="s">
        <v>981</v>
      </c>
      <c r="F233" s="6" t="s">
        <v>35</v>
      </c>
      <c r="G233" s="6" t="s">
        <v>36</v>
      </c>
      <c r="I233" s="32"/>
      <c r="J233" s="32"/>
      <c r="K233" s="32"/>
      <c r="L233" s="6"/>
      <c r="M233" s="45" t="s">
        <v>50</v>
      </c>
      <c r="N233" s="6" t="s">
        <v>982</v>
      </c>
      <c r="O233" s="6" t="s">
        <v>173</v>
      </c>
      <c r="P233" s="6" t="str">
        <f t="shared" si="3"/>
        <v>v
v
v
v
v
v</v>
      </c>
      <c r="Q233" s="6" t="s">
        <v>35</v>
      </c>
      <c r="R233" s="6">
        <v>481</v>
      </c>
    </row>
    <row r="234" spans="1:19" ht="76.5" x14ac:dyDescent="0.25">
      <c r="A234" s="6" t="s">
        <v>985</v>
      </c>
      <c r="C234" s="6" t="s">
        <v>986</v>
      </c>
      <c r="D234" s="6" t="s">
        <v>119</v>
      </c>
      <c r="E234" s="37" t="s">
        <v>987</v>
      </c>
      <c r="F234" s="6" t="s">
        <v>35</v>
      </c>
      <c r="G234" s="6" t="s">
        <v>62</v>
      </c>
      <c r="H234" s="6" t="s">
        <v>886</v>
      </c>
      <c r="I234" s="7"/>
      <c r="J234" s="7"/>
      <c r="K234" s="7"/>
      <c r="L234" s="6"/>
      <c r="M234" s="6" t="s">
        <v>66</v>
      </c>
      <c r="O234" s="6" t="s">
        <v>173</v>
      </c>
      <c r="P234" s="6" t="str">
        <f t="shared" si="3"/>
        <v>v
v
v
v
v
v</v>
      </c>
      <c r="Q234" s="6" t="s">
        <v>35</v>
      </c>
      <c r="R234" s="6">
        <v>472</v>
      </c>
    </row>
    <row r="235" spans="1:19" ht="76.5" x14ac:dyDescent="0.25">
      <c r="A235" s="6" t="s">
        <v>988</v>
      </c>
      <c r="C235" s="6" t="s">
        <v>989</v>
      </c>
      <c r="D235" s="6" t="s">
        <v>119</v>
      </c>
      <c r="E235" s="37" t="s">
        <v>990</v>
      </c>
      <c r="F235" s="6" t="s">
        <v>35</v>
      </c>
      <c r="G235" s="6" t="s">
        <v>62</v>
      </c>
      <c r="I235" s="7"/>
      <c r="J235" s="7"/>
      <c r="K235" s="7"/>
      <c r="L235" s="6"/>
      <c r="M235" s="6" t="s">
        <v>66</v>
      </c>
      <c r="O235" s="6" t="s">
        <v>122</v>
      </c>
      <c r="P235" s="6" t="str">
        <f t="shared" si="3"/>
        <v>v
v
v
v
v
v</v>
      </c>
      <c r="Q235" s="6" t="s">
        <v>35</v>
      </c>
    </row>
    <row r="236" spans="1:19" ht="76.5" x14ac:dyDescent="0.25">
      <c r="A236" s="6" t="s">
        <v>991</v>
      </c>
      <c r="C236" s="6" t="s">
        <v>992</v>
      </c>
      <c r="D236" s="6" t="s">
        <v>993</v>
      </c>
      <c r="E236" s="37" t="s">
        <v>994</v>
      </c>
      <c r="F236" s="6" t="s">
        <v>35</v>
      </c>
      <c r="G236" s="6" t="s">
        <v>62</v>
      </c>
      <c r="I236" s="32">
        <v>1940</v>
      </c>
      <c r="J236" s="32">
        <v>1940</v>
      </c>
      <c r="K236" s="32">
        <v>1940</v>
      </c>
      <c r="L236" s="6"/>
      <c r="M236" s="45" t="s">
        <v>869</v>
      </c>
      <c r="O236" s="6" t="s">
        <v>996</v>
      </c>
      <c r="P236" s="6" t="str">
        <f t="shared" si="3"/>
        <v>v
v
v
v
v
v</v>
      </c>
      <c r="Q236" s="6" t="s">
        <v>35</v>
      </c>
      <c r="S236" s="6" t="s">
        <v>995</v>
      </c>
    </row>
    <row r="237" spans="1:19" ht="76.5" x14ac:dyDescent="0.25">
      <c r="A237" s="6" t="s">
        <v>997</v>
      </c>
      <c r="C237" s="6" t="s">
        <v>998</v>
      </c>
      <c r="D237" s="6" t="s">
        <v>999</v>
      </c>
      <c r="E237" s="37" t="s">
        <v>1000</v>
      </c>
      <c r="F237" s="6" t="s">
        <v>35</v>
      </c>
      <c r="G237" s="6" t="s">
        <v>62</v>
      </c>
      <c r="I237" s="7"/>
      <c r="J237" s="7"/>
      <c r="K237" s="7"/>
      <c r="L237" s="6"/>
      <c r="M237" s="6" t="s">
        <v>869</v>
      </c>
      <c r="O237" s="6" t="s">
        <v>996</v>
      </c>
      <c r="P237" s="6" t="str">
        <f t="shared" si="3"/>
        <v>v
v
v
v
v
v</v>
      </c>
      <c r="Q237" s="6" t="s">
        <v>35</v>
      </c>
    </row>
    <row r="238" spans="1:19" ht="76.5" x14ac:dyDescent="0.25">
      <c r="A238" s="6" t="s">
        <v>1001</v>
      </c>
      <c r="C238" s="6" t="s">
        <v>1002</v>
      </c>
      <c r="D238" s="6" t="s">
        <v>1003</v>
      </c>
      <c r="E238" s="37" t="s">
        <v>1004</v>
      </c>
      <c r="F238" s="6" t="s">
        <v>35</v>
      </c>
      <c r="G238" s="6" t="s">
        <v>62</v>
      </c>
      <c r="H238" s="6" t="s">
        <v>886</v>
      </c>
      <c r="I238" s="7"/>
      <c r="J238" s="7"/>
      <c r="K238" s="7"/>
      <c r="L238" s="6"/>
      <c r="M238" s="6" t="s">
        <v>2836</v>
      </c>
      <c r="O238" s="6" t="s">
        <v>173</v>
      </c>
      <c r="P238" s="6" t="str">
        <f t="shared" si="3"/>
        <v>v
v
v
v
v
v</v>
      </c>
      <c r="Q238" s="6" t="s">
        <v>75</v>
      </c>
      <c r="R238" s="6">
        <v>106</v>
      </c>
    </row>
    <row r="239" spans="1:19" ht="76.5" x14ac:dyDescent="0.25">
      <c r="A239" s="6" t="s">
        <v>1005</v>
      </c>
      <c r="C239" s="6" t="s">
        <v>1006</v>
      </c>
      <c r="D239" s="6" t="s">
        <v>307</v>
      </c>
      <c r="E239" s="33" t="s">
        <v>1007</v>
      </c>
      <c r="F239" s="6" t="s">
        <v>35</v>
      </c>
      <c r="G239" s="6" t="s">
        <v>62</v>
      </c>
      <c r="H239" s="6" t="s">
        <v>886</v>
      </c>
      <c r="I239" s="7"/>
      <c r="J239" s="7"/>
      <c r="K239" s="7"/>
      <c r="L239" s="6"/>
      <c r="M239" s="45" t="s">
        <v>92</v>
      </c>
      <c r="O239" s="6" t="s">
        <v>173</v>
      </c>
      <c r="P239" s="6" t="str">
        <f t="shared" si="3"/>
        <v>v
v
v
v
v
v</v>
      </c>
      <c r="Q239" s="6" t="s">
        <v>45</v>
      </c>
    </row>
    <row r="240" spans="1:19" ht="76.5" x14ac:dyDescent="0.25">
      <c r="A240" s="6" t="s">
        <v>1008</v>
      </c>
      <c r="E240" s="33"/>
      <c r="F240" s="6" t="s">
        <v>35</v>
      </c>
      <c r="G240" s="6" t="s">
        <v>62</v>
      </c>
      <c r="I240" s="7"/>
      <c r="J240" s="7"/>
      <c r="K240" s="7"/>
      <c r="N240" s="7"/>
      <c r="P240" s="6" t="str">
        <f t="shared" si="3"/>
        <v>v
v
v
v
v
v</v>
      </c>
    </row>
    <row r="241" spans="1:19" ht="76.5" x14ac:dyDescent="0.25">
      <c r="A241" s="6" t="s">
        <v>1009</v>
      </c>
      <c r="C241" s="6" t="s">
        <v>1010</v>
      </c>
      <c r="D241" s="6" t="s">
        <v>94</v>
      </c>
      <c r="E241" s="37" t="s">
        <v>1011</v>
      </c>
      <c r="F241" s="6" t="s">
        <v>35</v>
      </c>
      <c r="G241" s="6" t="s">
        <v>62</v>
      </c>
      <c r="H241" s="6" t="s">
        <v>886</v>
      </c>
      <c r="I241" s="7"/>
      <c r="J241" s="7"/>
      <c r="K241" s="7"/>
      <c r="L241" s="6"/>
      <c r="M241" s="45" t="s">
        <v>92</v>
      </c>
      <c r="O241" s="6" t="s">
        <v>173</v>
      </c>
      <c r="P241" s="6" t="str">
        <f t="shared" si="3"/>
        <v>v
v
v
v
v
v</v>
      </c>
      <c r="Q241" s="6" t="s">
        <v>35</v>
      </c>
      <c r="R241" s="6">
        <v>473</v>
      </c>
    </row>
    <row r="242" spans="1:19" ht="76.5" x14ac:dyDescent="0.25">
      <c r="A242" s="6" t="s">
        <v>1012</v>
      </c>
      <c r="C242" s="6" t="s">
        <v>1013</v>
      </c>
      <c r="D242" s="6" t="s">
        <v>94</v>
      </c>
      <c r="E242" s="37" t="s">
        <v>1014</v>
      </c>
      <c r="F242" s="6" t="s">
        <v>35</v>
      </c>
      <c r="G242" s="6" t="s">
        <v>62</v>
      </c>
      <c r="H242" s="6" t="s">
        <v>886</v>
      </c>
      <c r="I242" s="7"/>
      <c r="J242" s="7"/>
      <c r="K242" s="7"/>
      <c r="L242" s="6"/>
      <c r="M242" s="45" t="s">
        <v>92</v>
      </c>
      <c r="O242" s="6" t="s">
        <v>173</v>
      </c>
      <c r="P242" s="6" t="str">
        <f t="shared" si="3"/>
        <v>v
v
v
v
v
v</v>
      </c>
      <c r="Q242" s="6" t="s">
        <v>35</v>
      </c>
      <c r="R242" s="6">
        <v>473</v>
      </c>
    </row>
    <row r="243" spans="1:19" ht="76.5" x14ac:dyDescent="0.25">
      <c r="A243" s="6" t="s">
        <v>1015</v>
      </c>
      <c r="C243" s="6" t="s">
        <v>1016</v>
      </c>
      <c r="D243" s="6" t="s">
        <v>94</v>
      </c>
      <c r="E243" s="37" t="s">
        <v>1017</v>
      </c>
      <c r="F243" s="6" t="s">
        <v>35</v>
      </c>
      <c r="G243" s="6" t="s">
        <v>62</v>
      </c>
      <c r="H243" s="6" t="s">
        <v>886</v>
      </c>
      <c r="I243" s="32"/>
      <c r="J243" s="32"/>
      <c r="K243" s="32"/>
      <c r="L243" s="6"/>
      <c r="M243" s="45" t="s">
        <v>92</v>
      </c>
      <c r="O243" s="6" t="s">
        <v>173</v>
      </c>
      <c r="P243" s="6" t="str">
        <f t="shared" si="3"/>
        <v>v
v
v
v
v
v</v>
      </c>
      <c r="Q243" s="6" t="s">
        <v>35</v>
      </c>
      <c r="R243" s="6">
        <v>473</v>
      </c>
      <c r="S243" s="6" t="s">
        <v>1018</v>
      </c>
    </row>
    <row r="244" spans="1:19" ht="76.5" x14ac:dyDescent="0.25">
      <c r="A244" s="6" t="s">
        <v>1019</v>
      </c>
      <c r="C244" s="6" t="s">
        <v>1020</v>
      </c>
      <c r="D244" s="6" t="s">
        <v>94</v>
      </c>
      <c r="E244" s="37" t="s">
        <v>1021</v>
      </c>
      <c r="F244" s="6" t="s">
        <v>35</v>
      </c>
      <c r="G244" s="6" t="s">
        <v>62</v>
      </c>
      <c r="H244" s="6" t="s">
        <v>886</v>
      </c>
      <c r="I244" s="32"/>
      <c r="J244" s="32"/>
      <c r="K244" s="32"/>
      <c r="L244" s="6"/>
      <c r="M244" s="45" t="s">
        <v>92</v>
      </c>
      <c r="O244" s="6" t="s">
        <v>173</v>
      </c>
      <c r="P244" s="6" t="str">
        <f t="shared" si="3"/>
        <v>v
v
v
v
v
v</v>
      </c>
      <c r="Q244" s="6" t="s">
        <v>35</v>
      </c>
      <c r="R244" s="6">
        <v>473</v>
      </c>
      <c r="S244" s="6" t="s">
        <v>1018</v>
      </c>
    </row>
    <row r="245" spans="1:19" ht="76.5" x14ac:dyDescent="0.25">
      <c r="A245" s="6" t="s">
        <v>1022</v>
      </c>
      <c r="C245" s="6" t="s">
        <v>1023</v>
      </c>
      <c r="D245" s="6" t="s">
        <v>235</v>
      </c>
      <c r="E245" s="37" t="s">
        <v>1024</v>
      </c>
      <c r="F245" s="6" t="s">
        <v>35</v>
      </c>
      <c r="G245" s="6" t="s">
        <v>62</v>
      </c>
      <c r="H245" s="6" t="s">
        <v>886</v>
      </c>
      <c r="I245" s="7"/>
      <c r="J245" s="7"/>
      <c r="K245" s="7"/>
      <c r="L245" s="6"/>
      <c r="M245" s="6" t="s">
        <v>113</v>
      </c>
      <c r="O245" s="6" t="s">
        <v>173</v>
      </c>
      <c r="P245" s="6" t="str">
        <f t="shared" si="3"/>
        <v>v
v
v
v
v
v</v>
      </c>
      <c r="Q245" s="6" t="s">
        <v>35</v>
      </c>
      <c r="R245" s="6">
        <v>472</v>
      </c>
    </row>
    <row r="246" spans="1:19" ht="76.5" x14ac:dyDescent="0.25">
      <c r="A246" s="6" t="s">
        <v>1025</v>
      </c>
      <c r="C246" s="6" t="s">
        <v>1026</v>
      </c>
      <c r="D246" s="6" t="s">
        <v>413</v>
      </c>
      <c r="E246" s="37" t="s">
        <v>1027</v>
      </c>
      <c r="F246" s="6" t="s">
        <v>35</v>
      </c>
      <c r="G246" s="6" t="s">
        <v>62</v>
      </c>
      <c r="H246" s="6" t="s">
        <v>886</v>
      </c>
      <c r="I246" s="7"/>
      <c r="J246" s="7"/>
      <c r="K246" s="7"/>
      <c r="L246" s="6"/>
      <c r="M246" s="6" t="s">
        <v>164</v>
      </c>
      <c r="O246" s="6" t="s">
        <v>173</v>
      </c>
      <c r="P246" s="6" t="str">
        <f t="shared" si="3"/>
        <v>v
v
v
v
v
v</v>
      </c>
      <c r="Q246" s="6" t="s">
        <v>35</v>
      </c>
    </row>
    <row r="247" spans="1:19" ht="76.5" x14ac:dyDescent="0.25">
      <c r="A247" s="6" t="s">
        <v>1029</v>
      </c>
      <c r="C247" s="6" t="s">
        <v>1030</v>
      </c>
      <c r="D247" s="6" t="s">
        <v>119</v>
      </c>
      <c r="E247" s="37" t="s">
        <v>1031</v>
      </c>
      <c r="F247" s="6" t="s">
        <v>35</v>
      </c>
      <c r="G247" s="6" t="s">
        <v>62</v>
      </c>
      <c r="I247" s="7"/>
      <c r="J247" s="7"/>
      <c r="K247" s="7"/>
      <c r="L247" s="6"/>
      <c r="M247" s="6" t="s">
        <v>66</v>
      </c>
      <c r="O247" s="6" t="s">
        <v>996</v>
      </c>
      <c r="P247" s="6" t="str">
        <f t="shared" si="3"/>
        <v>v
v
v
v
v
v</v>
      </c>
      <c r="Q247" s="6" t="s">
        <v>35</v>
      </c>
    </row>
    <row r="248" spans="1:19" ht="76.5" x14ac:dyDescent="0.25">
      <c r="A248" s="6" t="s">
        <v>1032</v>
      </c>
      <c r="E248" s="33"/>
      <c r="F248" s="6" t="s">
        <v>35</v>
      </c>
      <c r="G248" s="6" t="s">
        <v>62</v>
      </c>
      <c r="I248" s="7"/>
      <c r="J248" s="7"/>
      <c r="K248" s="7"/>
      <c r="N248" s="7"/>
      <c r="P248" s="6" t="str">
        <f t="shared" si="3"/>
        <v>v
v
v
v
v
v</v>
      </c>
    </row>
    <row r="249" spans="1:19" ht="76.5" x14ac:dyDescent="0.25">
      <c r="A249" s="6" t="s">
        <v>1033</v>
      </c>
      <c r="C249" s="6" t="s">
        <v>1034</v>
      </c>
      <c r="D249" s="6" t="s">
        <v>1035</v>
      </c>
      <c r="E249" s="37" t="s">
        <v>1036</v>
      </c>
      <c r="F249" s="6" t="s">
        <v>27</v>
      </c>
      <c r="G249" s="6" t="s">
        <v>28</v>
      </c>
      <c r="H249" s="6" t="s">
        <v>1038</v>
      </c>
      <c r="I249" s="32"/>
      <c r="J249" s="32"/>
      <c r="K249" s="32"/>
      <c r="L249" s="6"/>
      <c r="M249" s="6" t="s">
        <v>164</v>
      </c>
      <c r="O249" s="6" t="s">
        <v>1039</v>
      </c>
      <c r="P249" s="6" t="str">
        <f t="shared" si="3"/>
        <v>v
v
v
v
v
v</v>
      </c>
      <c r="Q249" s="6" t="s">
        <v>75</v>
      </c>
      <c r="R249" s="6" t="s">
        <v>1037</v>
      </c>
    </row>
    <row r="250" spans="1:19" ht="76.5" x14ac:dyDescent="0.25">
      <c r="A250" s="6" t="s">
        <v>1040</v>
      </c>
      <c r="C250" s="6" t="s">
        <v>1041</v>
      </c>
      <c r="D250" s="6" t="s">
        <v>1042</v>
      </c>
      <c r="E250" s="37" t="s">
        <v>1043</v>
      </c>
      <c r="F250" s="6" t="s">
        <v>35</v>
      </c>
      <c r="G250" s="6" t="s">
        <v>856</v>
      </c>
      <c r="I250" s="7">
        <v>2005</v>
      </c>
      <c r="J250" s="7">
        <v>2005</v>
      </c>
      <c r="K250" s="7">
        <v>2005</v>
      </c>
      <c r="L250" s="6"/>
      <c r="M250" s="45" t="s">
        <v>30</v>
      </c>
      <c r="N250" s="6" t="s">
        <v>1045</v>
      </c>
      <c r="P250" s="6" t="str">
        <f t="shared" si="3"/>
        <v>v
v
v
v
v
v</v>
      </c>
      <c r="Q250" s="6" t="s">
        <v>35</v>
      </c>
      <c r="S250" s="6" t="s">
        <v>1044</v>
      </c>
    </row>
    <row r="251" spans="1:19" ht="76.5" x14ac:dyDescent="0.25">
      <c r="A251" s="6" t="s">
        <v>1047</v>
      </c>
      <c r="C251" s="6" t="s">
        <v>1048</v>
      </c>
      <c r="D251" s="6" t="s">
        <v>254</v>
      </c>
      <c r="E251" s="37" t="s">
        <v>1049</v>
      </c>
      <c r="F251" s="6" t="s">
        <v>35</v>
      </c>
      <c r="G251" s="6" t="s">
        <v>28</v>
      </c>
      <c r="H251" s="6" t="s">
        <v>1050</v>
      </c>
      <c r="I251" s="32"/>
      <c r="J251" s="32"/>
      <c r="K251" s="32"/>
      <c r="L251" s="6"/>
      <c r="M251" s="6" t="s">
        <v>113</v>
      </c>
      <c r="O251" s="6" t="s">
        <v>1051</v>
      </c>
      <c r="P251" s="6" t="str">
        <f t="shared" si="3"/>
        <v>v
v
v
v
v
v</v>
      </c>
      <c r="Q251" s="6" t="s">
        <v>35</v>
      </c>
      <c r="S251" s="6" t="s">
        <v>121</v>
      </c>
    </row>
    <row r="252" spans="1:19" ht="76.5" x14ac:dyDescent="0.25">
      <c r="A252" s="6" t="s">
        <v>1052</v>
      </c>
      <c r="C252" s="6" t="s">
        <v>1053</v>
      </c>
      <c r="D252" s="6" t="s">
        <v>1054</v>
      </c>
      <c r="E252" s="37" t="s">
        <v>1055</v>
      </c>
      <c r="F252" s="6" t="s">
        <v>107</v>
      </c>
      <c r="G252" s="6" t="s">
        <v>36</v>
      </c>
      <c r="H252" s="6" t="s">
        <v>1056</v>
      </c>
      <c r="I252" s="32" t="s">
        <v>1057</v>
      </c>
      <c r="J252" s="32"/>
      <c r="K252" s="32">
        <v>1960</v>
      </c>
      <c r="L252" s="6"/>
      <c r="M252" s="45" t="s">
        <v>2837</v>
      </c>
      <c r="O252" s="6" t="s">
        <v>1058</v>
      </c>
      <c r="P252" s="6" t="str">
        <f t="shared" si="3"/>
        <v>v
v
v
v
v
v</v>
      </c>
      <c r="Q252" s="6" t="s">
        <v>75</v>
      </c>
    </row>
    <row r="253" spans="1:19" ht="76.5" x14ac:dyDescent="0.25">
      <c r="A253" s="6" t="s">
        <v>1060</v>
      </c>
      <c r="C253" s="6" t="s">
        <v>1061</v>
      </c>
      <c r="D253" s="6" t="s">
        <v>254</v>
      </c>
      <c r="E253" s="37" t="s">
        <v>1062</v>
      </c>
      <c r="F253" s="6" t="s">
        <v>35</v>
      </c>
      <c r="G253" s="6" t="s">
        <v>25</v>
      </c>
      <c r="H253" s="6" t="s">
        <v>1056</v>
      </c>
      <c r="I253" s="32" t="s">
        <v>1057</v>
      </c>
      <c r="J253" s="32"/>
      <c r="K253" s="32">
        <v>1960</v>
      </c>
      <c r="L253" s="6"/>
      <c r="M253" s="6" t="s">
        <v>113</v>
      </c>
      <c r="O253" s="6" t="s">
        <v>1058</v>
      </c>
      <c r="P253" s="6" t="str">
        <f t="shared" si="3"/>
        <v>v
v
v
v
v
v</v>
      </c>
      <c r="Q253" s="6" t="s">
        <v>45</v>
      </c>
    </row>
    <row r="254" spans="1:19" ht="76.5" x14ac:dyDescent="0.25">
      <c r="A254" s="6" t="s">
        <v>1063</v>
      </c>
      <c r="C254" s="6" t="s">
        <v>1064</v>
      </c>
      <c r="D254" s="6" t="s">
        <v>1065</v>
      </c>
      <c r="E254" s="37" t="s">
        <v>1066</v>
      </c>
      <c r="F254" s="6" t="s">
        <v>35</v>
      </c>
      <c r="G254" s="6" t="s">
        <v>62</v>
      </c>
      <c r="H254" s="6" t="s">
        <v>1056</v>
      </c>
      <c r="I254" s="32" t="s">
        <v>1057</v>
      </c>
      <c r="J254" s="32"/>
      <c r="K254" s="32">
        <v>1960</v>
      </c>
      <c r="L254" s="6"/>
      <c r="M254" s="6" t="s">
        <v>66</v>
      </c>
      <c r="O254" s="6" t="s">
        <v>1058</v>
      </c>
      <c r="P254" s="6" t="str">
        <f t="shared" si="3"/>
        <v>v
v
v
v
v
v</v>
      </c>
      <c r="Q254" s="6" t="s">
        <v>35</v>
      </c>
      <c r="R254" s="6">
        <v>470</v>
      </c>
    </row>
    <row r="255" spans="1:19" ht="76.5" x14ac:dyDescent="0.25">
      <c r="A255" s="6" t="s">
        <v>1067</v>
      </c>
      <c r="C255" s="6" t="s">
        <v>1068</v>
      </c>
      <c r="D255" s="6" t="s">
        <v>1054</v>
      </c>
      <c r="E255" s="37" t="s">
        <v>1069</v>
      </c>
      <c r="F255" s="6" t="s">
        <v>35</v>
      </c>
      <c r="G255" s="6" t="s">
        <v>28</v>
      </c>
      <c r="H255" s="6" t="s">
        <v>1056</v>
      </c>
      <c r="I255" s="32" t="s">
        <v>1057</v>
      </c>
      <c r="J255" s="32"/>
      <c r="K255" s="32">
        <v>1960</v>
      </c>
      <c r="L255" s="6"/>
      <c r="M255" s="45" t="s">
        <v>2837</v>
      </c>
      <c r="O255" s="6" t="s">
        <v>1058</v>
      </c>
      <c r="P255" s="6" t="str">
        <f t="shared" si="3"/>
        <v>v
v
v
v
v
v</v>
      </c>
      <c r="Q255" s="6" t="s">
        <v>169</v>
      </c>
    </row>
    <row r="256" spans="1:19" ht="76.5" x14ac:dyDescent="0.25">
      <c r="A256" s="6" t="s">
        <v>1070</v>
      </c>
      <c r="C256" s="6" t="s">
        <v>1071</v>
      </c>
      <c r="D256" s="6" t="s">
        <v>1072</v>
      </c>
      <c r="E256" s="37" t="s">
        <v>1073</v>
      </c>
      <c r="F256" s="6" t="s">
        <v>35</v>
      </c>
      <c r="G256" s="6" t="s">
        <v>62</v>
      </c>
      <c r="H256" s="6" t="s">
        <v>1056</v>
      </c>
      <c r="I256" s="32" t="s">
        <v>1057</v>
      </c>
      <c r="J256" s="32"/>
      <c r="K256" s="32">
        <v>1960</v>
      </c>
      <c r="L256" s="6"/>
      <c r="M256" s="6" t="s">
        <v>113</v>
      </c>
      <c r="O256" s="6" t="s">
        <v>1058</v>
      </c>
      <c r="P256" s="6" t="str">
        <f t="shared" si="3"/>
        <v>v
v
v
v
v
v</v>
      </c>
      <c r="Q256" s="6" t="s">
        <v>35</v>
      </c>
    </row>
    <row r="257" spans="1:19" ht="76.5" x14ac:dyDescent="0.25">
      <c r="A257" s="6" t="s">
        <v>1074</v>
      </c>
      <c r="C257" s="6" t="s">
        <v>1075</v>
      </c>
      <c r="D257" s="6" t="s">
        <v>1072</v>
      </c>
      <c r="E257" s="37" t="s">
        <v>1076</v>
      </c>
      <c r="F257" s="6" t="s">
        <v>35</v>
      </c>
      <c r="G257" s="6" t="s">
        <v>62</v>
      </c>
      <c r="H257" s="6" t="s">
        <v>1056</v>
      </c>
      <c r="I257" s="32" t="s">
        <v>1057</v>
      </c>
      <c r="J257" s="32"/>
      <c r="K257" s="32">
        <v>1960</v>
      </c>
      <c r="L257" s="6"/>
      <c r="M257" s="6" t="s">
        <v>113</v>
      </c>
      <c r="O257" s="6" t="s">
        <v>1058</v>
      </c>
      <c r="P257" s="6" t="str">
        <f t="shared" si="3"/>
        <v>v
v
v
v
v
v</v>
      </c>
      <c r="Q257" s="6" t="s">
        <v>35</v>
      </c>
    </row>
    <row r="258" spans="1:19" ht="76.5" x14ac:dyDescent="0.25">
      <c r="A258" s="6" t="s">
        <v>1078</v>
      </c>
      <c r="C258" s="6" t="s">
        <v>1079</v>
      </c>
      <c r="D258" s="6" t="s">
        <v>478</v>
      </c>
      <c r="E258" s="37" t="s">
        <v>1080</v>
      </c>
      <c r="F258" s="6" t="s">
        <v>35</v>
      </c>
      <c r="G258" s="6" t="s">
        <v>62</v>
      </c>
      <c r="H258" s="6" t="s">
        <v>1056</v>
      </c>
      <c r="I258" s="32" t="s">
        <v>1057</v>
      </c>
      <c r="J258" s="32"/>
      <c r="K258" s="32">
        <v>1960</v>
      </c>
      <c r="L258" s="6"/>
      <c r="M258" s="6" t="s">
        <v>113</v>
      </c>
      <c r="N258" s="6" t="s">
        <v>1081</v>
      </c>
      <c r="O258" s="6" t="s">
        <v>1058</v>
      </c>
      <c r="P258" s="6" t="str">
        <f t="shared" si="3"/>
        <v>v
v
v
v
v
v</v>
      </c>
      <c r="Q258" s="6" t="s">
        <v>35</v>
      </c>
    </row>
    <row r="259" spans="1:19" ht="76.5" x14ac:dyDescent="0.25">
      <c r="A259" s="6" t="s">
        <v>1082</v>
      </c>
      <c r="C259" s="6" t="s">
        <v>1083</v>
      </c>
      <c r="D259" s="6" t="s">
        <v>478</v>
      </c>
      <c r="E259" s="37" t="s">
        <v>1084</v>
      </c>
      <c r="F259" s="6" t="s">
        <v>35</v>
      </c>
      <c r="G259" s="6" t="s">
        <v>62</v>
      </c>
      <c r="H259" s="6" t="s">
        <v>1056</v>
      </c>
      <c r="I259" s="32" t="s">
        <v>1057</v>
      </c>
      <c r="J259" s="32"/>
      <c r="K259" s="32">
        <v>1960</v>
      </c>
      <c r="L259" s="6"/>
      <c r="M259" s="6" t="s">
        <v>113</v>
      </c>
      <c r="N259" s="6" t="s">
        <v>1085</v>
      </c>
      <c r="O259" s="6" t="s">
        <v>1058</v>
      </c>
      <c r="P259" s="6" t="str">
        <f t="shared" si="3"/>
        <v>v
v
v
v
v
v</v>
      </c>
      <c r="Q259" s="6" t="s">
        <v>35</v>
      </c>
    </row>
    <row r="260" spans="1:19" ht="76.5" x14ac:dyDescent="0.25">
      <c r="A260" s="6" t="s">
        <v>1086</v>
      </c>
      <c r="C260" s="6" t="s">
        <v>1087</v>
      </c>
      <c r="D260" s="6" t="s">
        <v>1088</v>
      </c>
      <c r="E260" s="37" t="s">
        <v>1089</v>
      </c>
      <c r="F260" s="6" t="s">
        <v>35</v>
      </c>
      <c r="G260" s="6" t="s">
        <v>62</v>
      </c>
      <c r="H260" s="6" t="s">
        <v>1056</v>
      </c>
      <c r="I260" s="32" t="s">
        <v>1057</v>
      </c>
      <c r="J260" s="32"/>
      <c r="K260" s="32">
        <v>1960</v>
      </c>
      <c r="L260" s="6"/>
      <c r="M260" s="6" t="s">
        <v>113</v>
      </c>
      <c r="O260" s="6" t="s">
        <v>1058</v>
      </c>
      <c r="P260" s="6" t="str">
        <f t="shared" ref="P260:P323" si="4">$P$1</f>
        <v>v
v
v
v
v
v</v>
      </c>
      <c r="Q260" s="6" t="s">
        <v>35</v>
      </c>
      <c r="S260" s="6" t="s">
        <v>321</v>
      </c>
    </row>
    <row r="261" spans="1:19" ht="76.5" x14ac:dyDescent="0.25">
      <c r="A261" s="6" t="s">
        <v>1090</v>
      </c>
      <c r="C261" s="6" t="s">
        <v>1091</v>
      </c>
      <c r="D261" s="6" t="s">
        <v>1088</v>
      </c>
      <c r="E261" s="37" t="s">
        <v>1092</v>
      </c>
      <c r="F261" s="6" t="s">
        <v>35</v>
      </c>
      <c r="G261" s="6" t="s">
        <v>62</v>
      </c>
      <c r="H261" s="6" t="s">
        <v>1056</v>
      </c>
      <c r="I261" s="32" t="s">
        <v>1057</v>
      </c>
      <c r="J261" s="32"/>
      <c r="K261" s="32">
        <v>1960</v>
      </c>
      <c r="L261" s="6"/>
      <c r="M261" s="6" t="s">
        <v>113</v>
      </c>
      <c r="O261" s="6" t="s">
        <v>1058</v>
      </c>
      <c r="P261" s="6" t="str">
        <f t="shared" si="4"/>
        <v>v
v
v
v
v
v</v>
      </c>
      <c r="Q261" s="6" t="s">
        <v>35</v>
      </c>
      <c r="S261" s="6" t="s">
        <v>321</v>
      </c>
    </row>
    <row r="262" spans="1:19" ht="76.5" x14ac:dyDescent="0.25">
      <c r="A262" s="6" t="s">
        <v>1093</v>
      </c>
      <c r="C262" s="6" t="s">
        <v>1094</v>
      </c>
      <c r="D262" s="6" t="s">
        <v>1095</v>
      </c>
      <c r="E262" s="37" t="s">
        <v>1096</v>
      </c>
      <c r="F262" s="6" t="s">
        <v>35</v>
      </c>
      <c r="G262" s="6" t="s">
        <v>62</v>
      </c>
      <c r="H262" s="6" t="s">
        <v>1056</v>
      </c>
      <c r="I262" s="32" t="s">
        <v>1097</v>
      </c>
      <c r="J262" s="32">
        <v>1901</v>
      </c>
      <c r="K262" s="32">
        <v>1950</v>
      </c>
      <c r="L262" s="6"/>
      <c r="M262" s="45" t="s">
        <v>92</v>
      </c>
      <c r="O262" s="6" t="s">
        <v>1058</v>
      </c>
      <c r="P262" s="6" t="str">
        <f t="shared" si="4"/>
        <v>v
v
v
v
v
v</v>
      </c>
      <c r="Q262" s="6" t="s">
        <v>35</v>
      </c>
      <c r="R262" s="6">
        <v>473</v>
      </c>
      <c r="S262" s="6" t="s">
        <v>321</v>
      </c>
    </row>
    <row r="263" spans="1:19" ht="76.5" x14ac:dyDescent="0.25">
      <c r="A263" s="6" t="s">
        <v>1098</v>
      </c>
      <c r="C263" s="6" t="s">
        <v>1099</v>
      </c>
      <c r="D263" s="6" t="s">
        <v>1100</v>
      </c>
      <c r="E263" s="37" t="s">
        <v>1101</v>
      </c>
      <c r="F263" s="6" t="s">
        <v>27</v>
      </c>
      <c r="G263" s="6" t="s">
        <v>28</v>
      </c>
      <c r="H263" s="6" t="s">
        <v>1056</v>
      </c>
      <c r="I263" s="32" t="s">
        <v>1057</v>
      </c>
      <c r="J263" s="32"/>
      <c r="K263" s="32">
        <v>1960</v>
      </c>
      <c r="L263" s="6"/>
      <c r="M263" s="6" t="s">
        <v>2836</v>
      </c>
      <c r="O263" s="6" t="s">
        <v>1058</v>
      </c>
      <c r="P263" s="6" t="str">
        <f t="shared" si="4"/>
        <v>v
v
v
v
v
v</v>
      </c>
      <c r="Q263" s="6" t="s">
        <v>35</v>
      </c>
      <c r="R263" s="6">
        <v>470</v>
      </c>
      <c r="S263" s="6" t="s">
        <v>1102</v>
      </c>
    </row>
    <row r="264" spans="1:19" ht="76.5" x14ac:dyDescent="0.25">
      <c r="A264" s="6" t="s">
        <v>1103</v>
      </c>
      <c r="C264" s="6" t="s">
        <v>1104</v>
      </c>
      <c r="D264" s="6" t="s">
        <v>53</v>
      </c>
      <c r="E264" s="37" t="s">
        <v>1105</v>
      </c>
      <c r="F264" s="6" t="s">
        <v>168</v>
      </c>
      <c r="H264" s="6" t="s">
        <v>1056</v>
      </c>
      <c r="I264" s="32" t="s">
        <v>1106</v>
      </c>
      <c r="J264" s="32"/>
      <c r="K264" s="32">
        <v>1950</v>
      </c>
      <c r="L264" s="6"/>
      <c r="M264" s="6" t="s">
        <v>2836</v>
      </c>
      <c r="O264" s="6" t="s">
        <v>1058</v>
      </c>
      <c r="P264" s="6" t="str">
        <f t="shared" si="4"/>
        <v>v
v
v
v
v
v</v>
      </c>
      <c r="Q264" s="6" t="s">
        <v>169</v>
      </c>
    </row>
    <row r="265" spans="1:19" ht="76.5" x14ac:dyDescent="0.25">
      <c r="A265" s="6" t="s">
        <v>1109</v>
      </c>
      <c r="C265" s="6" t="s">
        <v>1110</v>
      </c>
      <c r="D265" s="6" t="s">
        <v>709</v>
      </c>
      <c r="E265" s="37" t="s">
        <v>1111</v>
      </c>
      <c r="F265" s="6" t="s">
        <v>24</v>
      </c>
      <c r="G265" s="6" t="s">
        <v>36</v>
      </c>
      <c r="H265" s="6" t="s">
        <v>294</v>
      </c>
      <c r="I265" s="32" t="s">
        <v>1112</v>
      </c>
      <c r="J265" s="32">
        <v>1950</v>
      </c>
      <c r="K265" s="32">
        <v>1959</v>
      </c>
      <c r="L265" s="6"/>
      <c r="M265" s="45" t="s">
        <v>50</v>
      </c>
      <c r="O265" s="6" t="s">
        <v>651</v>
      </c>
      <c r="P265" s="6" t="str">
        <f t="shared" si="4"/>
        <v>v
v
v
v
v
v</v>
      </c>
      <c r="Q265" s="6" t="s">
        <v>24</v>
      </c>
      <c r="R265" s="6" t="s">
        <v>247</v>
      </c>
    </row>
    <row r="266" spans="1:19" ht="76.5" x14ac:dyDescent="0.25">
      <c r="A266" s="6" t="s">
        <v>1113</v>
      </c>
      <c r="C266" s="6" t="s">
        <v>1114</v>
      </c>
      <c r="D266" s="6" t="s">
        <v>1115</v>
      </c>
      <c r="E266" s="37" t="s">
        <v>1116</v>
      </c>
      <c r="F266" s="6" t="s">
        <v>35</v>
      </c>
      <c r="G266" s="6" t="s">
        <v>28</v>
      </c>
      <c r="I266" s="32"/>
      <c r="J266" s="32"/>
      <c r="K266" s="32"/>
      <c r="L266" s="6"/>
      <c r="M266" s="45" t="s">
        <v>2845</v>
      </c>
      <c r="N266" s="6" t="s">
        <v>1117</v>
      </c>
      <c r="O266" s="6" t="s">
        <v>969</v>
      </c>
      <c r="P266" s="6" t="str">
        <f t="shared" si="4"/>
        <v>v
v
v
v
v
v</v>
      </c>
      <c r="Q266" s="6" t="s">
        <v>45</v>
      </c>
    </row>
    <row r="267" spans="1:19" ht="76.5" x14ac:dyDescent="0.25">
      <c r="A267" s="6" t="s">
        <v>1118</v>
      </c>
      <c r="C267" s="6" t="s">
        <v>1119</v>
      </c>
      <c r="D267" s="6" t="s">
        <v>1120</v>
      </c>
      <c r="E267" s="37" t="s">
        <v>1121</v>
      </c>
      <c r="F267" s="6" t="s">
        <v>35</v>
      </c>
      <c r="G267" s="6" t="s">
        <v>36</v>
      </c>
      <c r="I267" s="32"/>
      <c r="J267" s="32"/>
      <c r="K267" s="32"/>
      <c r="L267" s="6"/>
      <c r="M267" s="45" t="s">
        <v>64</v>
      </c>
      <c r="O267" s="6" t="s">
        <v>651</v>
      </c>
      <c r="P267" s="6" t="str">
        <f t="shared" si="4"/>
        <v>v
v
v
v
v
v</v>
      </c>
      <c r="Q267" s="6" t="s">
        <v>35</v>
      </c>
      <c r="R267" s="6">
        <v>482</v>
      </c>
    </row>
    <row r="268" spans="1:19" ht="76.5" x14ac:dyDescent="0.25">
      <c r="A268" s="6" t="s">
        <v>1122</v>
      </c>
      <c r="C268" s="6" t="s">
        <v>1123</v>
      </c>
      <c r="D268" s="6" t="s">
        <v>1120</v>
      </c>
      <c r="E268" s="37" t="s">
        <v>1124</v>
      </c>
      <c r="F268" s="6" t="s">
        <v>35</v>
      </c>
      <c r="G268" s="6" t="s">
        <v>36</v>
      </c>
      <c r="I268" s="32"/>
      <c r="J268" s="32"/>
      <c r="K268" s="32"/>
      <c r="L268" s="6"/>
      <c r="M268" s="45" t="s">
        <v>64</v>
      </c>
      <c r="O268" s="6" t="s">
        <v>651</v>
      </c>
      <c r="P268" s="6" t="str">
        <f t="shared" si="4"/>
        <v>v
v
v
v
v
v</v>
      </c>
      <c r="Q268" s="6" t="s">
        <v>35</v>
      </c>
      <c r="R268" s="6">
        <v>482</v>
      </c>
    </row>
    <row r="269" spans="1:19" ht="76.5" x14ac:dyDescent="0.25">
      <c r="A269" s="6" t="s">
        <v>1125</v>
      </c>
      <c r="C269" s="6" t="s">
        <v>1126</v>
      </c>
      <c r="D269" s="6" t="s">
        <v>1120</v>
      </c>
      <c r="E269" s="37" t="s">
        <v>1127</v>
      </c>
      <c r="F269" s="6" t="s">
        <v>35</v>
      </c>
      <c r="G269" s="6" t="s">
        <v>36</v>
      </c>
      <c r="I269" s="32"/>
      <c r="J269" s="32"/>
      <c r="K269" s="32"/>
      <c r="L269" s="6"/>
      <c r="M269" s="45" t="s">
        <v>64</v>
      </c>
      <c r="O269" s="6" t="s">
        <v>651</v>
      </c>
      <c r="P269" s="6" t="str">
        <f t="shared" si="4"/>
        <v>v
v
v
v
v
v</v>
      </c>
      <c r="Q269" s="6" t="s">
        <v>35</v>
      </c>
      <c r="R269" s="6">
        <v>482</v>
      </c>
    </row>
    <row r="270" spans="1:19" ht="76.5" x14ac:dyDescent="0.25">
      <c r="A270" s="6" t="s">
        <v>1128</v>
      </c>
      <c r="C270" s="6" t="s">
        <v>1129</v>
      </c>
      <c r="D270" s="6" t="s">
        <v>1130</v>
      </c>
      <c r="E270" s="37" t="s">
        <v>1131</v>
      </c>
      <c r="F270" s="6" t="s">
        <v>24</v>
      </c>
      <c r="G270" s="6" t="s">
        <v>36</v>
      </c>
      <c r="H270" s="6" t="s">
        <v>1132</v>
      </c>
      <c r="I270" s="32" t="s">
        <v>77</v>
      </c>
      <c r="J270" s="32">
        <v>1918</v>
      </c>
      <c r="K270" s="32">
        <v>1922</v>
      </c>
      <c r="L270" s="6"/>
      <c r="M270" s="45" t="s">
        <v>30</v>
      </c>
      <c r="N270" s="6" t="s">
        <v>1133</v>
      </c>
      <c r="O270" s="6" t="s">
        <v>1134</v>
      </c>
      <c r="P270" s="6" t="str">
        <f t="shared" si="4"/>
        <v>v
v
v
v
v
v</v>
      </c>
      <c r="Q270" s="6" t="s">
        <v>24</v>
      </c>
      <c r="R270" s="6" t="s">
        <v>84</v>
      </c>
    </row>
    <row r="271" spans="1:19" ht="76.5" x14ac:dyDescent="0.25">
      <c r="A271" s="6" t="s">
        <v>1136</v>
      </c>
      <c r="C271" s="6" t="s">
        <v>1137</v>
      </c>
      <c r="D271" s="6" t="s">
        <v>1138</v>
      </c>
      <c r="E271" s="37" t="s">
        <v>1139</v>
      </c>
      <c r="F271" s="6" t="s">
        <v>35</v>
      </c>
      <c r="G271" s="6" t="s">
        <v>36</v>
      </c>
      <c r="I271" s="32"/>
      <c r="J271" s="32"/>
      <c r="K271" s="32"/>
      <c r="L271" s="6"/>
      <c r="M271" s="45" t="s">
        <v>64</v>
      </c>
      <c r="O271" s="6" t="s">
        <v>1140</v>
      </c>
      <c r="P271" s="6" t="str">
        <f t="shared" si="4"/>
        <v>v
v
v
v
v
v</v>
      </c>
      <c r="Q271" s="6" t="s">
        <v>35</v>
      </c>
      <c r="R271" s="6">
        <v>483</v>
      </c>
    </row>
    <row r="272" spans="1:19" ht="76.5" x14ac:dyDescent="0.25">
      <c r="A272" s="6" t="s">
        <v>1141</v>
      </c>
      <c r="C272" s="6" t="s">
        <v>1142</v>
      </c>
      <c r="D272" s="6" t="s">
        <v>1138</v>
      </c>
      <c r="E272" s="37" t="s">
        <v>1143</v>
      </c>
      <c r="F272" s="6" t="s">
        <v>35</v>
      </c>
      <c r="G272" s="6" t="s">
        <v>36</v>
      </c>
      <c r="I272" s="32"/>
      <c r="J272" s="32"/>
      <c r="K272" s="32"/>
      <c r="L272" s="6"/>
      <c r="M272" s="45" t="s">
        <v>64</v>
      </c>
      <c r="P272" s="6" t="str">
        <f t="shared" si="4"/>
        <v>v
v
v
v
v
v</v>
      </c>
      <c r="Q272" s="6" t="s">
        <v>35</v>
      </c>
      <c r="R272" s="6">
        <v>483</v>
      </c>
    </row>
    <row r="273" spans="1:19" ht="76.5" x14ac:dyDescent="0.25">
      <c r="A273" s="6" t="s">
        <v>1144</v>
      </c>
      <c r="C273" s="6" t="s">
        <v>1145</v>
      </c>
      <c r="D273" s="6" t="s">
        <v>1146</v>
      </c>
      <c r="E273" s="37" t="s">
        <v>1147</v>
      </c>
      <c r="F273" s="6" t="s">
        <v>35</v>
      </c>
      <c r="G273" s="6" t="s">
        <v>25</v>
      </c>
      <c r="I273" s="32"/>
      <c r="J273" s="32"/>
      <c r="K273" s="32"/>
      <c r="L273" s="6"/>
      <c r="M273" s="6" t="s">
        <v>113</v>
      </c>
      <c r="N273" s="6" t="s">
        <v>1148</v>
      </c>
      <c r="O273" s="6" t="s">
        <v>1149</v>
      </c>
      <c r="P273" s="6" t="str">
        <f t="shared" si="4"/>
        <v>v
v
v
v
v
v</v>
      </c>
      <c r="Q273" s="6" t="s">
        <v>35</v>
      </c>
      <c r="R273" s="6" t="s">
        <v>372</v>
      </c>
    </row>
    <row r="274" spans="1:19" ht="76.5" x14ac:dyDescent="0.25">
      <c r="A274" s="6" t="s">
        <v>1150</v>
      </c>
      <c r="C274" s="6" t="s">
        <v>1151</v>
      </c>
      <c r="D274" s="6" t="s">
        <v>1152</v>
      </c>
      <c r="E274" s="37" t="s">
        <v>1153</v>
      </c>
      <c r="F274" s="6" t="s">
        <v>35</v>
      </c>
      <c r="G274" s="6" t="s">
        <v>62</v>
      </c>
      <c r="I274" s="32"/>
      <c r="J274" s="32"/>
      <c r="K274" s="32"/>
      <c r="L274" s="6"/>
      <c r="M274" s="45" t="s">
        <v>64</v>
      </c>
      <c r="O274" s="6" t="s">
        <v>1154</v>
      </c>
      <c r="P274" s="6" t="str">
        <f t="shared" si="4"/>
        <v>v
v
v
v
v
v</v>
      </c>
      <c r="Q274" s="6" t="s">
        <v>35</v>
      </c>
      <c r="R274" s="6">
        <v>470</v>
      </c>
    </row>
    <row r="275" spans="1:19" ht="76.5" x14ac:dyDescent="0.25">
      <c r="A275" s="6" t="s">
        <v>1155</v>
      </c>
      <c r="C275" s="6" t="s">
        <v>1156</v>
      </c>
      <c r="D275" s="6" t="s">
        <v>316</v>
      </c>
      <c r="E275" s="37" t="s">
        <v>1157</v>
      </c>
      <c r="F275" s="6" t="s">
        <v>35</v>
      </c>
      <c r="G275" s="6" t="s">
        <v>62</v>
      </c>
      <c r="I275" s="32"/>
      <c r="J275" s="32"/>
      <c r="K275" s="32"/>
      <c r="L275" s="6"/>
      <c r="M275" s="45" t="s">
        <v>66</v>
      </c>
      <c r="O275" s="6" t="s">
        <v>1154</v>
      </c>
      <c r="P275" s="6" t="str">
        <f t="shared" si="4"/>
        <v>v
v
v
v
v
v</v>
      </c>
      <c r="Q275" s="6" t="s">
        <v>35</v>
      </c>
      <c r="R275" s="6">
        <v>470</v>
      </c>
    </row>
    <row r="276" spans="1:19" ht="76.5" x14ac:dyDescent="0.25">
      <c r="A276" s="6" t="s">
        <v>1158</v>
      </c>
      <c r="C276" s="6" t="s">
        <v>1159</v>
      </c>
      <c r="D276" s="6" t="s">
        <v>316</v>
      </c>
      <c r="E276" s="37" t="s">
        <v>1160</v>
      </c>
      <c r="F276" s="6" t="s">
        <v>35</v>
      </c>
      <c r="G276" s="6" t="s">
        <v>62</v>
      </c>
      <c r="I276" s="32"/>
      <c r="J276" s="32"/>
      <c r="K276" s="32"/>
      <c r="L276" s="6"/>
      <c r="M276" s="45" t="s">
        <v>66</v>
      </c>
      <c r="O276" s="6" t="s">
        <v>1154</v>
      </c>
      <c r="P276" s="6" t="str">
        <f t="shared" si="4"/>
        <v>v
v
v
v
v
v</v>
      </c>
      <c r="Q276" s="6" t="s">
        <v>35</v>
      </c>
      <c r="R276" s="6">
        <v>470</v>
      </c>
    </row>
    <row r="277" spans="1:19" ht="76.5" x14ac:dyDescent="0.25">
      <c r="A277" s="6" t="s">
        <v>1161</v>
      </c>
      <c r="C277" s="6" t="s">
        <v>1162</v>
      </c>
      <c r="D277" s="6" t="s">
        <v>79</v>
      </c>
      <c r="E277" s="37" t="s">
        <v>1163</v>
      </c>
      <c r="F277" s="6" t="s">
        <v>35</v>
      </c>
      <c r="G277" s="6" t="s">
        <v>161</v>
      </c>
      <c r="I277" s="32"/>
      <c r="J277" s="32"/>
      <c r="K277" s="32"/>
      <c r="L277" s="6"/>
      <c r="M277" s="45" t="s">
        <v>66</v>
      </c>
      <c r="O277" s="6" t="s">
        <v>1154</v>
      </c>
      <c r="P277" s="6" t="str">
        <f t="shared" si="4"/>
        <v>v
v
v
v
v
v</v>
      </c>
      <c r="Q277" s="6" t="s">
        <v>45</v>
      </c>
    </row>
    <row r="278" spans="1:19" ht="76.5" x14ac:dyDescent="0.25">
      <c r="A278" s="6" t="s">
        <v>1164</v>
      </c>
      <c r="C278" s="6" t="s">
        <v>1165</v>
      </c>
      <c r="D278" s="6" t="s">
        <v>33</v>
      </c>
      <c r="E278" s="37" t="s">
        <v>1166</v>
      </c>
      <c r="F278" s="6" t="s">
        <v>35</v>
      </c>
      <c r="G278" s="6" t="s">
        <v>36</v>
      </c>
      <c r="I278" s="32"/>
      <c r="J278" s="32"/>
      <c r="K278" s="32"/>
      <c r="L278" s="6"/>
      <c r="M278" s="6" t="s">
        <v>2836</v>
      </c>
      <c r="O278" s="6" t="s">
        <v>1154</v>
      </c>
      <c r="P278" s="6" t="str">
        <f t="shared" si="4"/>
        <v>v
v
v
v
v
v</v>
      </c>
      <c r="Q278" s="6" t="s">
        <v>35</v>
      </c>
      <c r="R278" s="6">
        <v>483</v>
      </c>
    </row>
    <row r="279" spans="1:19" ht="76.5" x14ac:dyDescent="0.25">
      <c r="A279" s="6" t="s">
        <v>1167</v>
      </c>
      <c r="C279" s="6" t="s">
        <v>1168</v>
      </c>
      <c r="D279" s="6" t="s">
        <v>1169</v>
      </c>
      <c r="E279" s="37" t="s">
        <v>1170</v>
      </c>
      <c r="F279" s="6" t="s">
        <v>35</v>
      </c>
      <c r="G279" s="6" t="s">
        <v>36</v>
      </c>
      <c r="I279" s="32"/>
      <c r="J279" s="32"/>
      <c r="K279" s="32"/>
      <c r="L279" s="6"/>
      <c r="M279" s="45" t="s">
        <v>64</v>
      </c>
      <c r="O279" s="6" t="s">
        <v>1154</v>
      </c>
      <c r="P279" s="6" t="str">
        <f t="shared" si="4"/>
        <v>v
v
v
v
v
v</v>
      </c>
      <c r="Q279" s="6" t="s">
        <v>35</v>
      </c>
      <c r="R279" s="6">
        <v>450</v>
      </c>
      <c r="S279" s="6" t="s">
        <v>127</v>
      </c>
    </row>
    <row r="280" spans="1:19" ht="76.5" x14ac:dyDescent="0.25">
      <c r="A280" s="6" t="s">
        <v>1171</v>
      </c>
      <c r="C280" s="6" t="s">
        <v>1172</v>
      </c>
      <c r="D280" s="6" t="s">
        <v>1169</v>
      </c>
      <c r="E280" s="37" t="s">
        <v>1173</v>
      </c>
      <c r="F280" s="6" t="s">
        <v>35</v>
      </c>
      <c r="G280" s="6" t="s">
        <v>36</v>
      </c>
      <c r="I280" s="32"/>
      <c r="J280" s="32"/>
      <c r="K280" s="32"/>
      <c r="L280" s="6"/>
      <c r="M280" s="45" t="s">
        <v>64</v>
      </c>
      <c r="O280" s="6" t="s">
        <v>1154</v>
      </c>
      <c r="P280" s="6" t="str">
        <f t="shared" si="4"/>
        <v>v
v
v
v
v
v</v>
      </c>
      <c r="Q280" s="6" t="s">
        <v>35</v>
      </c>
      <c r="R280" s="6">
        <v>450</v>
      </c>
      <c r="S280" s="6" t="s">
        <v>127</v>
      </c>
    </row>
    <row r="281" spans="1:19" ht="76.5" x14ac:dyDescent="0.25">
      <c r="A281" s="6" t="s">
        <v>1174</v>
      </c>
      <c r="C281" s="6" t="s">
        <v>1175</v>
      </c>
      <c r="D281" s="6" t="s">
        <v>1138</v>
      </c>
      <c r="E281" s="37" t="s">
        <v>1176</v>
      </c>
      <c r="F281" s="6" t="s">
        <v>35</v>
      </c>
      <c r="G281" s="6" t="s">
        <v>36</v>
      </c>
      <c r="I281" s="32"/>
      <c r="J281" s="32"/>
      <c r="K281" s="32"/>
      <c r="L281" s="6"/>
      <c r="M281" s="45" t="s">
        <v>64</v>
      </c>
      <c r="O281" s="6" t="s">
        <v>1154</v>
      </c>
      <c r="P281" s="6" t="str">
        <f t="shared" si="4"/>
        <v>v
v
v
v
v
v</v>
      </c>
      <c r="Q281" s="6" t="s">
        <v>35</v>
      </c>
      <c r="R281" s="6">
        <v>450</v>
      </c>
      <c r="S281" s="6" t="s">
        <v>127</v>
      </c>
    </row>
    <row r="282" spans="1:19" ht="76.5" x14ac:dyDescent="0.25">
      <c r="A282" s="6" t="s">
        <v>1177</v>
      </c>
      <c r="C282" s="6" t="s">
        <v>1178</v>
      </c>
      <c r="D282" s="6" t="s">
        <v>1138</v>
      </c>
      <c r="E282" s="37" t="s">
        <v>1179</v>
      </c>
      <c r="F282" s="6" t="s">
        <v>35</v>
      </c>
      <c r="G282" s="6" t="s">
        <v>36</v>
      </c>
      <c r="I282" s="32"/>
      <c r="J282" s="32"/>
      <c r="K282" s="32"/>
      <c r="L282" s="6"/>
      <c r="M282" s="45" t="s">
        <v>64</v>
      </c>
      <c r="O282" s="6" t="s">
        <v>1154</v>
      </c>
      <c r="P282" s="6" t="str">
        <f t="shared" si="4"/>
        <v>v
v
v
v
v
v</v>
      </c>
      <c r="Q282" s="6" t="s">
        <v>35</v>
      </c>
      <c r="R282" s="6">
        <v>450</v>
      </c>
      <c r="S282" s="6" t="s">
        <v>127</v>
      </c>
    </row>
    <row r="283" spans="1:19" ht="76.5" x14ac:dyDescent="0.25">
      <c r="A283" s="6" t="s">
        <v>1180</v>
      </c>
      <c r="C283" s="6" t="s">
        <v>1181</v>
      </c>
      <c r="D283" s="6" t="s">
        <v>1182</v>
      </c>
      <c r="E283" s="37" t="s">
        <v>1183</v>
      </c>
      <c r="F283" s="6" t="s">
        <v>27</v>
      </c>
      <c r="G283" s="6" t="s">
        <v>28</v>
      </c>
      <c r="I283" s="32"/>
      <c r="J283" s="32"/>
      <c r="K283" s="32"/>
      <c r="L283" s="6"/>
      <c r="M283" s="45" t="s">
        <v>2837</v>
      </c>
      <c r="O283" s="6" t="s">
        <v>1185</v>
      </c>
      <c r="P283" s="6" t="str">
        <f t="shared" si="4"/>
        <v>v
v
v
v
v
v</v>
      </c>
      <c r="Q283" s="6" t="s">
        <v>27</v>
      </c>
      <c r="R283" s="6" t="s">
        <v>55</v>
      </c>
      <c r="S283" s="6" t="s">
        <v>1184</v>
      </c>
    </row>
    <row r="284" spans="1:19" ht="76.5" x14ac:dyDescent="0.25">
      <c r="A284" s="6" t="s">
        <v>1186</v>
      </c>
      <c r="C284" s="6" t="s">
        <v>1187</v>
      </c>
      <c r="D284" s="6" t="s">
        <v>105</v>
      </c>
      <c r="E284" s="37" t="s">
        <v>1188</v>
      </c>
      <c r="F284" s="6" t="s">
        <v>107</v>
      </c>
      <c r="G284" s="6" t="s">
        <v>36</v>
      </c>
      <c r="I284" s="32"/>
      <c r="J284" s="32"/>
      <c r="K284" s="32"/>
      <c r="L284" s="6"/>
      <c r="M284" s="45" t="s">
        <v>2837</v>
      </c>
      <c r="N284" s="6" t="s">
        <v>1189</v>
      </c>
      <c r="O284" s="6" t="s">
        <v>1185</v>
      </c>
      <c r="P284" s="6" t="str">
        <f t="shared" si="4"/>
        <v>v
v
v
v
v
v</v>
      </c>
      <c r="Q284" s="6" t="s">
        <v>107</v>
      </c>
      <c r="R284" s="6" t="s">
        <v>55</v>
      </c>
    </row>
    <row r="285" spans="1:19" ht="76.5" x14ac:dyDescent="0.25">
      <c r="A285" s="6" t="s">
        <v>1190</v>
      </c>
      <c r="C285" s="6" t="s">
        <v>1191</v>
      </c>
      <c r="D285" s="6" t="s">
        <v>139</v>
      </c>
      <c r="E285" s="37" t="s">
        <v>1192</v>
      </c>
      <c r="F285" s="6" t="s">
        <v>24</v>
      </c>
      <c r="G285" s="6" t="s">
        <v>28</v>
      </c>
      <c r="I285" s="32"/>
      <c r="J285" s="32"/>
      <c r="K285" s="32"/>
      <c r="L285" s="6"/>
      <c r="M285" s="6" t="s">
        <v>2836</v>
      </c>
      <c r="O285" s="6" t="s">
        <v>1185</v>
      </c>
      <c r="P285" s="6" t="str">
        <f t="shared" si="4"/>
        <v>v
v
v
v
v
v</v>
      </c>
      <c r="Q285" s="6" t="s">
        <v>24</v>
      </c>
      <c r="R285" s="6" t="s">
        <v>280</v>
      </c>
    </row>
    <row r="286" spans="1:19" ht="76.5" x14ac:dyDescent="0.25">
      <c r="A286" s="6" t="s">
        <v>1193</v>
      </c>
      <c r="C286" s="6" t="s">
        <v>1194</v>
      </c>
      <c r="D286" s="6" t="s">
        <v>139</v>
      </c>
      <c r="E286" s="37" t="s">
        <v>1195</v>
      </c>
      <c r="F286" s="6" t="s">
        <v>35</v>
      </c>
      <c r="G286" s="6" t="s">
        <v>36</v>
      </c>
      <c r="I286" s="32"/>
      <c r="J286" s="32"/>
      <c r="K286" s="32"/>
      <c r="L286" s="6"/>
      <c r="M286" s="6" t="s">
        <v>2836</v>
      </c>
      <c r="O286" s="6" t="s">
        <v>1185</v>
      </c>
      <c r="P286" s="6" t="str">
        <f t="shared" si="4"/>
        <v>v
v
v
v
v
v</v>
      </c>
      <c r="Q286" s="6" t="s">
        <v>35</v>
      </c>
      <c r="R286" s="6">
        <v>483</v>
      </c>
    </row>
    <row r="287" spans="1:19" ht="76.5" x14ac:dyDescent="0.25">
      <c r="A287" s="6" t="s">
        <v>1196</v>
      </c>
      <c r="C287" s="6" t="s">
        <v>1197</v>
      </c>
      <c r="D287" s="6" t="s">
        <v>1138</v>
      </c>
      <c r="E287" s="37" t="s">
        <v>1198</v>
      </c>
      <c r="F287" s="6" t="s">
        <v>35</v>
      </c>
      <c r="G287" s="6" t="s">
        <v>36</v>
      </c>
      <c r="I287" s="32"/>
      <c r="J287" s="32"/>
      <c r="K287" s="32"/>
      <c r="L287" s="6" t="s">
        <v>151</v>
      </c>
      <c r="M287" s="45" t="s">
        <v>64</v>
      </c>
      <c r="O287" s="6" t="s">
        <v>1185</v>
      </c>
      <c r="P287" s="6" t="str">
        <f t="shared" si="4"/>
        <v>v
v
v
v
v
v</v>
      </c>
      <c r="Q287" s="6" t="s">
        <v>35</v>
      </c>
      <c r="R287" s="6">
        <v>450</v>
      </c>
      <c r="S287" s="6" t="s">
        <v>127</v>
      </c>
    </row>
    <row r="288" spans="1:19" ht="76.5" x14ac:dyDescent="0.25">
      <c r="A288" s="6" t="s">
        <v>1199</v>
      </c>
      <c r="C288" s="6" t="s">
        <v>1200</v>
      </c>
      <c r="D288" s="6" t="s">
        <v>33</v>
      </c>
      <c r="E288" s="37" t="s">
        <v>1201</v>
      </c>
      <c r="F288" s="6" t="s">
        <v>35</v>
      </c>
      <c r="G288" s="6" t="s">
        <v>36</v>
      </c>
      <c r="I288" s="32"/>
      <c r="J288" s="32"/>
      <c r="K288" s="32"/>
      <c r="L288" s="6" t="s">
        <v>26</v>
      </c>
      <c r="M288" s="6" t="s">
        <v>2836</v>
      </c>
      <c r="O288" s="6" t="s">
        <v>1185</v>
      </c>
      <c r="P288" s="6" t="str">
        <f t="shared" si="4"/>
        <v>v
v
v
v
v
v</v>
      </c>
      <c r="Q288" s="6" t="s">
        <v>35</v>
      </c>
      <c r="R288" s="6">
        <v>483</v>
      </c>
    </row>
    <row r="289" spans="1:19" ht="76.5" x14ac:dyDescent="0.25">
      <c r="A289" s="6" t="s">
        <v>1202</v>
      </c>
      <c r="C289" s="6" t="s">
        <v>1203</v>
      </c>
      <c r="D289" s="6" t="s">
        <v>33</v>
      </c>
      <c r="E289" s="37" t="s">
        <v>1204</v>
      </c>
      <c r="F289" s="6" t="s">
        <v>35</v>
      </c>
      <c r="G289" s="6" t="s">
        <v>36</v>
      </c>
      <c r="I289" s="32"/>
      <c r="J289" s="32"/>
      <c r="K289" s="32"/>
      <c r="L289" s="6"/>
      <c r="M289" s="6" t="s">
        <v>2836</v>
      </c>
      <c r="O289" s="6" t="s">
        <v>1185</v>
      </c>
      <c r="P289" s="6" t="str">
        <f t="shared" si="4"/>
        <v>v
v
v
v
v
v</v>
      </c>
      <c r="Q289" s="6" t="s">
        <v>35</v>
      </c>
      <c r="R289" s="6">
        <v>483</v>
      </c>
    </row>
    <row r="290" spans="1:19" ht="76.5" x14ac:dyDescent="0.25">
      <c r="A290" s="6" t="s">
        <v>1205</v>
      </c>
      <c r="C290" s="6" t="s">
        <v>1206</v>
      </c>
      <c r="D290" s="6" t="s">
        <v>412</v>
      </c>
      <c r="E290" s="37" t="s">
        <v>1207</v>
      </c>
      <c r="F290" s="6" t="s">
        <v>35</v>
      </c>
      <c r="G290" s="6" t="s">
        <v>62</v>
      </c>
      <c r="I290" s="32"/>
      <c r="J290" s="32"/>
      <c r="K290" s="32"/>
      <c r="L290" s="6"/>
      <c r="M290" s="6" t="s">
        <v>92</v>
      </c>
      <c r="O290" s="6" t="s">
        <v>1185</v>
      </c>
      <c r="P290" s="6" t="str">
        <f t="shared" si="4"/>
        <v>v
v
v
v
v
v</v>
      </c>
      <c r="Q290" s="6" t="s">
        <v>35</v>
      </c>
      <c r="R290" s="6">
        <v>470</v>
      </c>
    </row>
    <row r="291" spans="1:19" ht="76.5" x14ac:dyDescent="0.25">
      <c r="A291" s="6" t="s">
        <v>1208</v>
      </c>
      <c r="C291" s="6" t="s">
        <v>1209</v>
      </c>
      <c r="D291" s="6" t="s">
        <v>119</v>
      </c>
      <c r="E291" s="37" t="s">
        <v>1210</v>
      </c>
      <c r="F291" s="6" t="s">
        <v>35</v>
      </c>
      <c r="G291" s="6" t="s">
        <v>62</v>
      </c>
      <c r="I291" s="32"/>
      <c r="J291" s="32"/>
      <c r="K291" s="32"/>
      <c r="L291" s="6"/>
      <c r="M291" s="6" t="s">
        <v>66</v>
      </c>
      <c r="O291" s="6" t="s">
        <v>1185</v>
      </c>
      <c r="P291" s="6" t="str">
        <f t="shared" si="4"/>
        <v>v
v
v
v
v
v</v>
      </c>
      <c r="Q291" s="6" t="s">
        <v>35</v>
      </c>
      <c r="S291" s="6" t="s">
        <v>121</v>
      </c>
    </row>
    <row r="292" spans="1:19" ht="76.5" x14ac:dyDescent="0.25">
      <c r="A292" s="6" t="s">
        <v>1211</v>
      </c>
      <c r="C292" s="6" t="s">
        <v>1212</v>
      </c>
      <c r="D292" s="6" t="s">
        <v>119</v>
      </c>
      <c r="E292" s="37" t="s">
        <v>1213</v>
      </c>
      <c r="F292" s="6" t="s">
        <v>35</v>
      </c>
      <c r="G292" s="6" t="s">
        <v>62</v>
      </c>
      <c r="I292" s="32"/>
      <c r="J292" s="32"/>
      <c r="K292" s="32"/>
      <c r="L292" s="6"/>
      <c r="M292" s="6" t="s">
        <v>66</v>
      </c>
      <c r="O292" s="6" t="s">
        <v>1185</v>
      </c>
      <c r="P292" s="6" t="str">
        <f t="shared" si="4"/>
        <v>v
v
v
v
v
v</v>
      </c>
      <c r="Q292" s="6" t="s">
        <v>35</v>
      </c>
      <c r="S292" s="6" t="s">
        <v>121</v>
      </c>
    </row>
    <row r="293" spans="1:19" ht="76.5" x14ac:dyDescent="0.25">
      <c r="A293" s="6" t="s">
        <v>1214</v>
      </c>
      <c r="C293" s="6" t="s">
        <v>1215</v>
      </c>
      <c r="D293" s="6" t="s">
        <v>550</v>
      </c>
      <c r="E293" s="37" t="s">
        <v>1216</v>
      </c>
      <c r="F293" s="6" t="s">
        <v>35</v>
      </c>
      <c r="G293" s="6" t="s">
        <v>62</v>
      </c>
      <c r="H293" s="6" t="s">
        <v>1217</v>
      </c>
      <c r="I293" s="32"/>
      <c r="J293" s="32"/>
      <c r="K293" s="32"/>
      <c r="L293" s="6"/>
      <c r="M293" s="45" t="s">
        <v>64</v>
      </c>
      <c r="N293" s="6" t="s">
        <v>1218</v>
      </c>
      <c r="O293" s="6" t="s">
        <v>1185</v>
      </c>
      <c r="P293" s="6" t="str">
        <f t="shared" si="4"/>
        <v>v
v
v
v
v
v</v>
      </c>
      <c r="Q293" s="6" t="s">
        <v>35</v>
      </c>
      <c r="R293" s="6">
        <v>470</v>
      </c>
    </row>
    <row r="294" spans="1:19" ht="76.5" x14ac:dyDescent="0.25">
      <c r="A294" s="6" t="s">
        <v>1219</v>
      </c>
      <c r="C294" s="6" t="s">
        <v>1220</v>
      </c>
      <c r="D294" s="6" t="s">
        <v>316</v>
      </c>
      <c r="E294" s="37" t="s">
        <v>1221</v>
      </c>
      <c r="F294" s="6" t="s">
        <v>35</v>
      </c>
      <c r="G294" s="6" t="s">
        <v>62</v>
      </c>
      <c r="I294" s="32"/>
      <c r="J294" s="32"/>
      <c r="K294" s="32"/>
      <c r="L294" s="6"/>
      <c r="M294" s="45" t="s">
        <v>66</v>
      </c>
      <c r="N294" s="6" t="s">
        <v>1218</v>
      </c>
      <c r="O294" s="6" t="s">
        <v>1185</v>
      </c>
      <c r="P294" s="6" t="str">
        <f t="shared" si="4"/>
        <v>v
v
v
v
v
v</v>
      </c>
      <c r="Q294" s="6" t="s">
        <v>35</v>
      </c>
      <c r="R294" s="6">
        <v>470</v>
      </c>
    </row>
    <row r="295" spans="1:19" ht="76.5" x14ac:dyDescent="0.25">
      <c r="A295" s="6" t="s">
        <v>1222</v>
      </c>
      <c r="C295" s="6" t="s">
        <v>1223</v>
      </c>
      <c r="D295" s="6" t="s">
        <v>344</v>
      </c>
      <c r="E295" s="37" t="s">
        <v>1224</v>
      </c>
      <c r="F295" s="6" t="s">
        <v>35</v>
      </c>
      <c r="G295" s="6" t="s">
        <v>62</v>
      </c>
      <c r="I295" s="32"/>
      <c r="J295" s="32"/>
      <c r="K295" s="32"/>
      <c r="L295" s="6"/>
      <c r="M295" s="45" t="s">
        <v>66</v>
      </c>
      <c r="O295" s="6" t="s">
        <v>1185</v>
      </c>
      <c r="P295" s="6" t="str">
        <f t="shared" si="4"/>
        <v>v
v
v
v
v
v</v>
      </c>
      <c r="Q295" s="6" t="s">
        <v>35</v>
      </c>
      <c r="S295" s="6" t="s">
        <v>1225</v>
      </c>
    </row>
    <row r="296" spans="1:19" ht="76.5" x14ac:dyDescent="0.25">
      <c r="A296" s="6" t="s">
        <v>1226</v>
      </c>
      <c r="C296" s="6" t="s">
        <v>1227</v>
      </c>
      <c r="D296" s="6" t="s">
        <v>1228</v>
      </c>
      <c r="E296" s="37" t="s">
        <v>1229</v>
      </c>
      <c r="F296" s="6" t="s">
        <v>35</v>
      </c>
      <c r="G296" s="6" t="s">
        <v>62</v>
      </c>
      <c r="I296" s="32"/>
      <c r="J296" s="32"/>
      <c r="K296" s="32"/>
      <c r="M296" s="7" t="s">
        <v>50</v>
      </c>
      <c r="N296" s="7"/>
      <c r="O296" s="6" t="s">
        <v>894</v>
      </c>
      <c r="P296" s="6" t="str">
        <f t="shared" si="4"/>
        <v>v
v
v
v
v
v</v>
      </c>
    </row>
    <row r="297" spans="1:19" ht="76.5" x14ac:dyDescent="0.25">
      <c r="A297" s="6" t="s">
        <v>1230</v>
      </c>
      <c r="C297" s="6" t="s">
        <v>1231</v>
      </c>
      <c r="D297" s="6" t="s">
        <v>1077</v>
      </c>
      <c r="E297" s="37" t="s">
        <v>1232</v>
      </c>
      <c r="F297" s="6" t="s">
        <v>160</v>
      </c>
      <c r="G297" s="6">
        <v>506</v>
      </c>
      <c r="I297" s="32"/>
      <c r="J297" s="32"/>
      <c r="K297" s="32"/>
      <c r="L297" s="6"/>
      <c r="M297" s="6" t="s">
        <v>113</v>
      </c>
      <c r="O297" s="6" t="s">
        <v>1233</v>
      </c>
      <c r="P297" s="6" t="str">
        <f t="shared" si="4"/>
        <v>v
v
v
v
v
v</v>
      </c>
      <c r="Q297" s="6" t="s">
        <v>75</v>
      </c>
    </row>
    <row r="298" spans="1:19" ht="76.5" x14ac:dyDescent="0.25">
      <c r="A298" s="6" t="s">
        <v>1234</v>
      </c>
      <c r="C298" s="6" t="s">
        <v>1235</v>
      </c>
      <c r="D298" s="6" t="s">
        <v>1077</v>
      </c>
      <c r="E298" s="37" t="s">
        <v>1236</v>
      </c>
      <c r="F298" s="6" t="s">
        <v>160</v>
      </c>
      <c r="G298" s="6">
        <v>506</v>
      </c>
      <c r="I298" s="32"/>
      <c r="J298" s="32"/>
      <c r="K298" s="32"/>
      <c r="L298" s="6"/>
      <c r="M298" s="6" t="s">
        <v>113</v>
      </c>
      <c r="O298" s="6" t="s">
        <v>1233</v>
      </c>
      <c r="P298" s="6" t="str">
        <f t="shared" si="4"/>
        <v>v
v
v
v
v
v</v>
      </c>
      <c r="Q298" s="6" t="s">
        <v>75</v>
      </c>
    </row>
    <row r="299" spans="1:19" s="46" customFormat="1" ht="76.5" x14ac:dyDescent="0.25">
      <c r="A299" s="6" t="s">
        <v>1237</v>
      </c>
      <c r="B299" s="6"/>
      <c r="C299" s="6" t="s">
        <v>1238</v>
      </c>
      <c r="D299" s="6" t="s">
        <v>1077</v>
      </c>
      <c r="E299" s="37" t="s">
        <v>1239</v>
      </c>
      <c r="F299" s="6" t="s">
        <v>160</v>
      </c>
      <c r="G299" s="6">
        <v>506</v>
      </c>
      <c r="H299" s="6"/>
      <c r="I299" s="32"/>
      <c r="J299" s="32"/>
      <c r="K299" s="32"/>
      <c r="L299" s="6"/>
      <c r="M299" s="6" t="s">
        <v>113</v>
      </c>
      <c r="N299" s="6"/>
      <c r="O299" s="6" t="s">
        <v>1233</v>
      </c>
      <c r="P299" s="6" t="str">
        <f t="shared" si="4"/>
        <v>v
v
v
v
v
v</v>
      </c>
      <c r="Q299" s="6" t="s">
        <v>75</v>
      </c>
      <c r="R299" s="6"/>
      <c r="S299" s="6"/>
    </row>
    <row r="300" spans="1:19" ht="76.5" x14ac:dyDescent="0.25">
      <c r="A300" s="6" t="s">
        <v>1240</v>
      </c>
      <c r="C300" s="6" t="s">
        <v>1241</v>
      </c>
      <c r="D300" s="6" t="s">
        <v>1077</v>
      </c>
      <c r="E300" s="37" t="s">
        <v>1242</v>
      </c>
      <c r="F300" s="6" t="s">
        <v>160</v>
      </c>
      <c r="G300" s="6">
        <v>506</v>
      </c>
      <c r="I300" s="32"/>
      <c r="J300" s="32"/>
      <c r="K300" s="32"/>
      <c r="L300" s="6"/>
      <c r="M300" s="6" t="s">
        <v>113</v>
      </c>
      <c r="O300" s="6" t="s">
        <v>1233</v>
      </c>
      <c r="P300" s="6" t="str">
        <f t="shared" si="4"/>
        <v>v
v
v
v
v
v</v>
      </c>
      <c r="Q300" s="6" t="s">
        <v>75</v>
      </c>
    </row>
    <row r="301" spans="1:19" ht="76.5" x14ac:dyDescent="0.25">
      <c r="A301" s="6" t="s">
        <v>1243</v>
      </c>
      <c r="C301" s="6" t="s">
        <v>1244</v>
      </c>
      <c r="D301" s="6" t="s">
        <v>1077</v>
      </c>
      <c r="E301" s="37" t="s">
        <v>1245</v>
      </c>
      <c r="F301" s="6" t="s">
        <v>160</v>
      </c>
      <c r="G301" s="6">
        <v>506</v>
      </c>
      <c r="I301" s="32"/>
      <c r="J301" s="32"/>
      <c r="K301" s="32"/>
      <c r="L301" s="6"/>
      <c r="M301" s="6" t="s">
        <v>113</v>
      </c>
      <c r="O301" s="6" t="s">
        <v>1233</v>
      </c>
      <c r="P301" s="6" t="str">
        <f t="shared" si="4"/>
        <v>v
v
v
v
v
v</v>
      </c>
      <c r="Q301" s="6" t="s">
        <v>75</v>
      </c>
    </row>
    <row r="302" spans="1:19" ht="76.5" x14ac:dyDescent="0.25">
      <c r="A302" s="6" t="s">
        <v>1246</v>
      </c>
      <c r="C302" s="6" t="s">
        <v>1247</v>
      </c>
      <c r="D302" s="6" t="s">
        <v>1077</v>
      </c>
      <c r="E302" s="37" t="s">
        <v>1248</v>
      </c>
      <c r="F302" s="6" t="s">
        <v>160</v>
      </c>
      <c r="G302" s="6">
        <v>506</v>
      </c>
      <c r="I302" s="32"/>
      <c r="J302" s="32"/>
      <c r="K302" s="32"/>
      <c r="L302" s="6"/>
      <c r="M302" s="6" t="s">
        <v>113</v>
      </c>
      <c r="N302" s="6" t="s">
        <v>1249</v>
      </c>
      <c r="O302" s="6" t="s">
        <v>1233</v>
      </c>
      <c r="P302" s="6" t="str">
        <f t="shared" si="4"/>
        <v>v
v
v
v
v
v</v>
      </c>
      <c r="Q302" s="6" t="s">
        <v>75</v>
      </c>
    </row>
    <row r="303" spans="1:19" ht="76.5" x14ac:dyDescent="0.25">
      <c r="A303" s="6" t="s">
        <v>1250</v>
      </c>
      <c r="C303" s="6" t="s">
        <v>1251</v>
      </c>
      <c r="D303" s="6" t="s">
        <v>863</v>
      </c>
      <c r="E303" s="37" t="s">
        <v>1252</v>
      </c>
      <c r="F303" s="6" t="s">
        <v>35</v>
      </c>
      <c r="G303" s="6" t="s">
        <v>62</v>
      </c>
      <c r="I303" s="32"/>
      <c r="J303" s="32"/>
      <c r="K303" s="32"/>
      <c r="L303" s="6"/>
      <c r="M303" s="6" t="s">
        <v>113</v>
      </c>
      <c r="O303" s="6" t="s">
        <v>1233</v>
      </c>
      <c r="P303" s="6" t="str">
        <f t="shared" si="4"/>
        <v>v
v
v
v
v
v</v>
      </c>
      <c r="Q303" s="6" t="s">
        <v>35</v>
      </c>
    </row>
    <row r="304" spans="1:19" ht="76.5" x14ac:dyDescent="0.25">
      <c r="A304" s="6" t="s">
        <v>1253</v>
      </c>
      <c r="C304" s="6" t="s">
        <v>1254</v>
      </c>
      <c r="D304" s="6" t="s">
        <v>863</v>
      </c>
      <c r="E304" s="37" t="s">
        <v>1255</v>
      </c>
      <c r="F304" s="6" t="s">
        <v>35</v>
      </c>
      <c r="G304" s="6" t="s">
        <v>62</v>
      </c>
      <c r="I304" s="32"/>
      <c r="J304" s="32"/>
      <c r="K304" s="32"/>
      <c r="L304" s="6"/>
      <c r="M304" s="6" t="s">
        <v>113</v>
      </c>
      <c r="N304" s="6" t="s">
        <v>1256</v>
      </c>
      <c r="O304" s="6" t="s">
        <v>1233</v>
      </c>
      <c r="P304" s="6" t="str">
        <f t="shared" si="4"/>
        <v>v
v
v
v
v
v</v>
      </c>
      <c r="Q304" s="6" t="s">
        <v>35</v>
      </c>
    </row>
    <row r="305" spans="1:18" ht="76.5" x14ac:dyDescent="0.25">
      <c r="A305" s="6" t="s">
        <v>1257</v>
      </c>
      <c r="C305" s="6" t="s">
        <v>1258</v>
      </c>
      <c r="D305" s="6" t="s">
        <v>863</v>
      </c>
      <c r="E305" s="37" t="s">
        <v>1259</v>
      </c>
      <c r="F305" s="6" t="s">
        <v>35</v>
      </c>
      <c r="G305" s="6" t="s">
        <v>62</v>
      </c>
      <c r="I305" s="32"/>
      <c r="J305" s="32"/>
      <c r="K305" s="32"/>
      <c r="L305" s="6"/>
      <c r="M305" s="6" t="s">
        <v>113</v>
      </c>
      <c r="O305" s="6" t="s">
        <v>1233</v>
      </c>
      <c r="P305" s="6" t="str">
        <f t="shared" si="4"/>
        <v>v
v
v
v
v
v</v>
      </c>
      <c r="Q305" s="6" t="s">
        <v>35</v>
      </c>
    </row>
    <row r="306" spans="1:18" ht="76.5" x14ac:dyDescent="0.25">
      <c r="A306" s="6" t="s">
        <v>1260</v>
      </c>
      <c r="C306" s="6" t="s">
        <v>1261</v>
      </c>
      <c r="D306" s="6" t="s">
        <v>863</v>
      </c>
      <c r="E306" s="37" t="s">
        <v>1262</v>
      </c>
      <c r="F306" s="6" t="s">
        <v>35</v>
      </c>
      <c r="G306" s="6" t="s">
        <v>62</v>
      </c>
      <c r="I306" s="32"/>
      <c r="J306" s="32"/>
      <c r="K306" s="32"/>
      <c r="L306" s="6"/>
      <c r="M306" s="6" t="s">
        <v>113</v>
      </c>
      <c r="O306" s="6" t="s">
        <v>1233</v>
      </c>
      <c r="P306" s="6" t="str">
        <f t="shared" si="4"/>
        <v>v
v
v
v
v
v</v>
      </c>
      <c r="Q306" s="6" t="s">
        <v>35</v>
      </c>
    </row>
    <row r="307" spans="1:18" ht="76.5" x14ac:dyDescent="0.25">
      <c r="A307" s="6" t="s">
        <v>1263</v>
      </c>
      <c r="C307" s="6" t="s">
        <v>1264</v>
      </c>
      <c r="D307" s="6" t="s">
        <v>863</v>
      </c>
      <c r="E307" s="37" t="s">
        <v>1265</v>
      </c>
      <c r="F307" s="6" t="s">
        <v>35</v>
      </c>
      <c r="G307" s="6" t="s">
        <v>62</v>
      </c>
      <c r="I307" s="32"/>
      <c r="J307" s="32"/>
      <c r="K307" s="32"/>
      <c r="L307" s="6"/>
      <c r="M307" s="6" t="s">
        <v>113</v>
      </c>
      <c r="O307" s="6" t="s">
        <v>1233</v>
      </c>
      <c r="P307" s="6" t="str">
        <f t="shared" si="4"/>
        <v>v
v
v
v
v
v</v>
      </c>
      <c r="Q307" s="6" t="s">
        <v>35</v>
      </c>
    </row>
    <row r="308" spans="1:18" ht="76.5" x14ac:dyDescent="0.25">
      <c r="A308" s="6" t="s">
        <v>1266</v>
      </c>
      <c r="C308" s="6" t="s">
        <v>1267</v>
      </c>
      <c r="D308" s="6" t="s">
        <v>863</v>
      </c>
      <c r="E308" s="37" t="s">
        <v>1268</v>
      </c>
      <c r="F308" s="6" t="s">
        <v>35</v>
      </c>
      <c r="G308" s="6" t="s">
        <v>62</v>
      </c>
      <c r="I308" s="32"/>
      <c r="J308" s="32"/>
      <c r="K308" s="32"/>
      <c r="L308" s="6"/>
      <c r="M308" s="6" t="s">
        <v>113</v>
      </c>
      <c r="O308" s="6" t="s">
        <v>1233</v>
      </c>
      <c r="P308" s="6" t="str">
        <f t="shared" si="4"/>
        <v>v
v
v
v
v
v</v>
      </c>
      <c r="Q308" s="6" t="s">
        <v>35</v>
      </c>
    </row>
    <row r="309" spans="1:18" ht="76.5" x14ac:dyDescent="0.25">
      <c r="A309" s="6" t="s">
        <v>1269</v>
      </c>
      <c r="C309" s="6" t="s">
        <v>1270</v>
      </c>
      <c r="D309" s="6" t="s">
        <v>863</v>
      </c>
      <c r="E309" s="37" t="s">
        <v>1271</v>
      </c>
      <c r="F309" s="6" t="s">
        <v>35</v>
      </c>
      <c r="G309" s="6" t="s">
        <v>62</v>
      </c>
      <c r="I309" s="32"/>
      <c r="J309" s="32"/>
      <c r="K309" s="32"/>
      <c r="L309" s="6"/>
      <c r="M309" s="6" t="s">
        <v>113</v>
      </c>
      <c r="O309" s="6" t="s">
        <v>1233</v>
      </c>
      <c r="P309" s="6" t="str">
        <f t="shared" si="4"/>
        <v>v
v
v
v
v
v</v>
      </c>
      <c r="Q309" s="6" t="s">
        <v>35</v>
      </c>
    </row>
    <row r="310" spans="1:18" ht="76.5" x14ac:dyDescent="0.25">
      <c r="A310" s="6" t="s">
        <v>1272</v>
      </c>
      <c r="C310" s="6" t="s">
        <v>1273</v>
      </c>
      <c r="D310" s="6" t="s">
        <v>863</v>
      </c>
      <c r="E310" s="37" t="s">
        <v>1274</v>
      </c>
      <c r="F310" s="6" t="s">
        <v>35</v>
      </c>
      <c r="G310" s="6" t="s">
        <v>62</v>
      </c>
      <c r="I310" s="32"/>
      <c r="J310" s="32"/>
      <c r="K310" s="32"/>
      <c r="L310" s="6"/>
      <c r="M310" s="6" t="s">
        <v>113</v>
      </c>
      <c r="O310" s="6" t="s">
        <v>1233</v>
      </c>
      <c r="P310" s="6" t="str">
        <f t="shared" si="4"/>
        <v>v
v
v
v
v
v</v>
      </c>
      <c r="Q310" s="6" t="s">
        <v>35</v>
      </c>
    </row>
    <row r="311" spans="1:18" ht="76.5" x14ac:dyDescent="0.25">
      <c r="A311" s="6" t="s">
        <v>1275</v>
      </c>
      <c r="C311" s="6" t="s">
        <v>1276</v>
      </c>
      <c r="D311" s="6" t="s">
        <v>863</v>
      </c>
      <c r="E311" s="37" t="s">
        <v>1277</v>
      </c>
      <c r="F311" s="6" t="s">
        <v>35</v>
      </c>
      <c r="G311" s="6" t="s">
        <v>62</v>
      </c>
      <c r="I311" s="32"/>
      <c r="J311" s="32"/>
      <c r="K311" s="32"/>
      <c r="L311" s="6"/>
      <c r="M311" s="6" t="s">
        <v>113</v>
      </c>
      <c r="O311" s="6" t="s">
        <v>1233</v>
      </c>
      <c r="P311" s="6" t="str">
        <f t="shared" si="4"/>
        <v>v
v
v
v
v
v</v>
      </c>
      <c r="Q311" s="6" t="s">
        <v>35</v>
      </c>
      <c r="R311" s="6">
        <v>473</v>
      </c>
    </row>
    <row r="312" spans="1:18" ht="76.5" x14ac:dyDescent="0.25">
      <c r="A312" s="6" t="s">
        <v>1278</v>
      </c>
      <c r="C312" s="6" t="s">
        <v>1279</v>
      </c>
      <c r="D312" s="6" t="s">
        <v>1280</v>
      </c>
      <c r="E312" s="37" t="s">
        <v>1281</v>
      </c>
      <c r="F312" s="6" t="s">
        <v>35</v>
      </c>
      <c r="G312" s="6" t="s">
        <v>62</v>
      </c>
      <c r="I312" s="32"/>
      <c r="J312" s="32"/>
      <c r="K312" s="32"/>
      <c r="L312" s="6"/>
      <c r="M312" s="6" t="s">
        <v>113</v>
      </c>
      <c r="O312" s="6" t="s">
        <v>1233</v>
      </c>
      <c r="P312" s="6" t="str">
        <f t="shared" si="4"/>
        <v>v
v
v
v
v
v</v>
      </c>
      <c r="Q312" s="6" t="s">
        <v>35</v>
      </c>
      <c r="R312" s="6">
        <v>473</v>
      </c>
    </row>
    <row r="313" spans="1:18" ht="76.5" x14ac:dyDescent="0.25">
      <c r="A313" s="6" t="s">
        <v>1282</v>
      </c>
      <c r="C313" s="6" t="s">
        <v>1283</v>
      </c>
      <c r="D313" s="6" t="s">
        <v>863</v>
      </c>
      <c r="E313" s="37" t="s">
        <v>1284</v>
      </c>
      <c r="F313" s="6" t="s">
        <v>35</v>
      </c>
      <c r="G313" s="6" t="s">
        <v>62</v>
      </c>
      <c r="I313" s="32"/>
      <c r="J313" s="32"/>
      <c r="K313" s="32"/>
      <c r="L313" s="6"/>
      <c r="M313" s="6" t="s">
        <v>113</v>
      </c>
      <c r="O313" s="6" t="s">
        <v>1233</v>
      </c>
      <c r="P313" s="6" t="str">
        <f t="shared" si="4"/>
        <v>v
v
v
v
v
v</v>
      </c>
      <c r="Q313" s="6" t="s">
        <v>35</v>
      </c>
    </row>
    <row r="314" spans="1:18" ht="76.5" x14ac:dyDescent="0.25">
      <c r="A314" s="6" t="s">
        <v>1285</v>
      </c>
      <c r="C314" s="6" t="s">
        <v>1286</v>
      </c>
      <c r="D314" s="6" t="s">
        <v>1287</v>
      </c>
      <c r="E314" s="37" t="s">
        <v>1288</v>
      </c>
      <c r="F314" s="6" t="s">
        <v>35</v>
      </c>
      <c r="G314" s="6" t="s">
        <v>62</v>
      </c>
      <c r="I314" s="32"/>
      <c r="J314" s="32"/>
      <c r="K314" s="32"/>
      <c r="L314" s="6"/>
      <c r="M314" s="6" t="s">
        <v>113</v>
      </c>
      <c r="O314" s="6" t="s">
        <v>1233</v>
      </c>
      <c r="P314" s="6" t="str">
        <f t="shared" si="4"/>
        <v>v
v
v
v
v
v</v>
      </c>
      <c r="Q314" s="6" t="s">
        <v>35</v>
      </c>
    </row>
    <row r="315" spans="1:18" ht="76.5" x14ac:dyDescent="0.25">
      <c r="A315" s="6" t="s">
        <v>1289</v>
      </c>
      <c r="C315" s="6" t="s">
        <v>1290</v>
      </c>
      <c r="D315" s="6" t="s">
        <v>863</v>
      </c>
      <c r="E315" s="37" t="s">
        <v>1291</v>
      </c>
      <c r="F315" s="6" t="s">
        <v>35</v>
      </c>
      <c r="G315" s="6" t="s">
        <v>62</v>
      </c>
      <c r="I315" s="32"/>
      <c r="J315" s="32"/>
      <c r="K315" s="32"/>
      <c r="L315" s="6"/>
      <c r="M315" s="6" t="s">
        <v>113</v>
      </c>
      <c r="O315" s="6" t="s">
        <v>1233</v>
      </c>
      <c r="P315" s="6" t="str">
        <f t="shared" si="4"/>
        <v>v
v
v
v
v
v</v>
      </c>
      <c r="Q315" s="6" t="s">
        <v>35</v>
      </c>
    </row>
    <row r="316" spans="1:18" ht="76.5" x14ac:dyDescent="0.25">
      <c r="A316" s="6" t="s">
        <v>1292</v>
      </c>
      <c r="C316" s="6" t="s">
        <v>1293</v>
      </c>
      <c r="D316" s="6" t="s">
        <v>863</v>
      </c>
      <c r="E316" s="37" t="s">
        <v>1294</v>
      </c>
      <c r="F316" s="6" t="s">
        <v>35</v>
      </c>
      <c r="G316" s="6" t="s">
        <v>62</v>
      </c>
      <c r="I316" s="7"/>
      <c r="J316" s="7"/>
      <c r="K316" s="7"/>
      <c r="L316" s="6"/>
      <c r="M316" s="6" t="s">
        <v>113</v>
      </c>
      <c r="O316" s="6" t="s">
        <v>463</v>
      </c>
      <c r="P316" s="6" t="str">
        <f t="shared" si="4"/>
        <v>v
v
v
v
v
v</v>
      </c>
      <c r="Q316" s="6" t="s">
        <v>45</v>
      </c>
    </row>
    <row r="317" spans="1:18" ht="76.5" x14ac:dyDescent="0.25">
      <c r="A317" s="6" t="s">
        <v>1295</v>
      </c>
      <c r="C317" s="6" t="s">
        <v>1296</v>
      </c>
      <c r="D317" s="6" t="s">
        <v>1077</v>
      </c>
      <c r="E317" s="37" t="s">
        <v>1297</v>
      </c>
      <c r="F317" s="6" t="s">
        <v>35</v>
      </c>
      <c r="G317" s="6" t="s">
        <v>62</v>
      </c>
      <c r="I317" s="32"/>
      <c r="J317" s="32"/>
      <c r="K317" s="32"/>
      <c r="L317" s="6"/>
      <c r="M317" s="6" t="s">
        <v>113</v>
      </c>
      <c r="O317" s="6" t="s">
        <v>1233</v>
      </c>
      <c r="P317" s="6" t="str">
        <f t="shared" si="4"/>
        <v>v
v
v
v
v
v</v>
      </c>
      <c r="Q317" s="6" t="s">
        <v>35</v>
      </c>
    </row>
    <row r="318" spans="1:18" ht="76.5" x14ac:dyDescent="0.25">
      <c r="A318" s="6" t="s">
        <v>1298</v>
      </c>
      <c r="C318" s="6" t="s">
        <v>1299</v>
      </c>
      <c r="D318" s="6" t="s">
        <v>1077</v>
      </c>
      <c r="E318" s="37" t="s">
        <v>1300</v>
      </c>
      <c r="F318" s="6" t="s">
        <v>35</v>
      </c>
      <c r="G318" s="6" t="s">
        <v>62</v>
      </c>
      <c r="I318" s="32"/>
      <c r="J318" s="32"/>
      <c r="K318" s="32"/>
      <c r="L318" s="6"/>
      <c r="M318" s="6" t="s">
        <v>113</v>
      </c>
      <c r="O318" s="6" t="s">
        <v>1233</v>
      </c>
      <c r="P318" s="6" t="str">
        <f t="shared" si="4"/>
        <v>v
v
v
v
v
v</v>
      </c>
      <c r="Q318" s="6" t="s">
        <v>35</v>
      </c>
      <c r="R318" s="6">
        <v>473</v>
      </c>
    </row>
    <row r="319" spans="1:18" ht="76.5" x14ac:dyDescent="0.25">
      <c r="A319" s="6" t="s">
        <v>1301</v>
      </c>
      <c r="C319" s="6" t="s">
        <v>1302</v>
      </c>
      <c r="D319" s="6" t="s">
        <v>1077</v>
      </c>
      <c r="E319" s="37" t="s">
        <v>1303</v>
      </c>
      <c r="F319" s="6" t="s">
        <v>35</v>
      </c>
      <c r="G319" s="6" t="s">
        <v>62</v>
      </c>
      <c r="I319" s="32"/>
      <c r="J319" s="32"/>
      <c r="K319" s="32"/>
      <c r="L319" s="6"/>
      <c r="M319" s="6" t="s">
        <v>113</v>
      </c>
      <c r="O319" s="6" t="s">
        <v>1233</v>
      </c>
      <c r="P319" s="6" t="str">
        <f t="shared" si="4"/>
        <v>v
v
v
v
v
v</v>
      </c>
      <c r="Q319" s="6" t="s">
        <v>35</v>
      </c>
    </row>
    <row r="320" spans="1:18" ht="76.5" x14ac:dyDescent="0.25">
      <c r="A320" s="6" t="s">
        <v>1304</v>
      </c>
      <c r="C320" s="6" t="s">
        <v>1305</v>
      </c>
      <c r="D320" s="6" t="s">
        <v>1077</v>
      </c>
      <c r="E320" s="37" t="s">
        <v>1306</v>
      </c>
      <c r="F320" s="6" t="s">
        <v>35</v>
      </c>
      <c r="G320" s="6" t="s">
        <v>62</v>
      </c>
      <c r="I320" s="32"/>
      <c r="J320" s="32"/>
      <c r="K320" s="32"/>
      <c r="L320" s="6"/>
      <c r="M320" s="6" t="s">
        <v>113</v>
      </c>
      <c r="O320" s="6" t="s">
        <v>1233</v>
      </c>
      <c r="P320" s="6" t="str">
        <f t="shared" si="4"/>
        <v>v
v
v
v
v
v</v>
      </c>
      <c r="Q320" s="6" t="s">
        <v>35</v>
      </c>
    </row>
    <row r="321" spans="1:19" ht="76.5" x14ac:dyDescent="0.25">
      <c r="A321" s="6" t="s">
        <v>1307</v>
      </c>
      <c r="C321" s="6" t="s">
        <v>1308</v>
      </c>
      <c r="D321" s="6" t="s">
        <v>1077</v>
      </c>
      <c r="E321" s="37" t="s">
        <v>1309</v>
      </c>
      <c r="F321" s="6" t="s">
        <v>35</v>
      </c>
      <c r="G321" s="6" t="s">
        <v>62</v>
      </c>
      <c r="I321" s="32"/>
      <c r="J321" s="32"/>
      <c r="K321" s="32"/>
      <c r="L321" s="6"/>
      <c r="M321" s="6" t="s">
        <v>113</v>
      </c>
      <c r="O321" s="6" t="s">
        <v>1233</v>
      </c>
      <c r="P321" s="6" t="str">
        <f t="shared" si="4"/>
        <v>v
v
v
v
v
v</v>
      </c>
      <c r="Q321" s="6" t="s">
        <v>35</v>
      </c>
    </row>
    <row r="322" spans="1:19" ht="76.5" x14ac:dyDescent="0.25">
      <c r="A322" s="6" t="s">
        <v>1310</v>
      </c>
      <c r="C322" s="6" t="s">
        <v>1311</v>
      </c>
      <c r="D322" s="6" t="s">
        <v>1077</v>
      </c>
      <c r="E322" s="37" t="s">
        <v>1312</v>
      </c>
      <c r="F322" s="6" t="s">
        <v>35</v>
      </c>
      <c r="G322" s="6" t="s">
        <v>62</v>
      </c>
      <c r="I322" s="32"/>
      <c r="J322" s="32"/>
      <c r="K322" s="32"/>
      <c r="L322" s="6"/>
      <c r="M322" s="6" t="s">
        <v>113</v>
      </c>
      <c r="O322" s="6" t="s">
        <v>1233</v>
      </c>
      <c r="P322" s="6" t="str">
        <f t="shared" si="4"/>
        <v>v
v
v
v
v
v</v>
      </c>
      <c r="Q322" s="6" t="s">
        <v>35</v>
      </c>
    </row>
    <row r="323" spans="1:19" ht="76.5" x14ac:dyDescent="0.25">
      <c r="A323" s="6" t="s">
        <v>1313</v>
      </c>
      <c r="C323" s="6" t="s">
        <v>1314</v>
      </c>
      <c r="D323" s="6" t="s">
        <v>65</v>
      </c>
      <c r="E323" s="37" t="s">
        <v>1315</v>
      </c>
      <c r="F323" s="6" t="s">
        <v>35</v>
      </c>
      <c r="G323" s="6" t="s">
        <v>62</v>
      </c>
      <c r="I323" s="32"/>
      <c r="J323" s="32"/>
      <c r="K323" s="32"/>
      <c r="L323" s="6"/>
      <c r="M323" s="6" t="s">
        <v>66</v>
      </c>
      <c r="O323" s="6" t="s">
        <v>1233</v>
      </c>
      <c r="P323" s="6" t="str">
        <f t="shared" si="4"/>
        <v>v
v
v
v
v
v</v>
      </c>
      <c r="Q323" s="6" t="s">
        <v>35</v>
      </c>
      <c r="R323" s="6">
        <v>473</v>
      </c>
    </row>
    <row r="324" spans="1:19" ht="76.5" x14ac:dyDescent="0.25">
      <c r="A324" s="6" t="s">
        <v>1316</v>
      </c>
      <c r="C324" s="6" t="s">
        <v>1317</v>
      </c>
      <c r="D324" s="6" t="s">
        <v>66</v>
      </c>
      <c r="E324" s="37" t="s">
        <v>1318</v>
      </c>
      <c r="F324" s="6" t="s">
        <v>35</v>
      </c>
      <c r="G324" s="6" t="s">
        <v>62</v>
      </c>
      <c r="I324" s="32"/>
      <c r="J324" s="32"/>
      <c r="K324" s="32"/>
      <c r="L324" s="6"/>
      <c r="M324" s="6" t="s">
        <v>66</v>
      </c>
      <c r="O324" s="6" t="s">
        <v>1233</v>
      </c>
      <c r="P324" s="6" t="str">
        <f t="shared" ref="P324:P387" si="5">$P$1</f>
        <v>v
v
v
v
v
v</v>
      </c>
      <c r="Q324" s="6" t="s">
        <v>35</v>
      </c>
      <c r="R324" s="6">
        <v>473</v>
      </c>
    </row>
    <row r="325" spans="1:19" ht="76.5" x14ac:dyDescent="0.25">
      <c r="A325" s="6" t="s">
        <v>1319</v>
      </c>
      <c r="C325" s="6" t="s">
        <v>1320</v>
      </c>
      <c r="D325" s="6" t="s">
        <v>1077</v>
      </c>
      <c r="E325" s="37" t="s">
        <v>1321</v>
      </c>
      <c r="F325" s="6" t="s">
        <v>160</v>
      </c>
      <c r="G325" s="6">
        <v>506</v>
      </c>
      <c r="I325" s="32"/>
      <c r="J325" s="32"/>
      <c r="K325" s="32"/>
      <c r="L325" s="6"/>
      <c r="M325" s="6" t="s">
        <v>113</v>
      </c>
      <c r="O325" s="6" t="s">
        <v>1233</v>
      </c>
      <c r="P325" s="6" t="str">
        <f t="shared" si="5"/>
        <v>v
v
v
v
v
v</v>
      </c>
      <c r="Q325" s="6" t="s">
        <v>35</v>
      </c>
    </row>
    <row r="326" spans="1:19" ht="76.5" x14ac:dyDescent="0.25">
      <c r="A326" s="6" t="s">
        <v>1322</v>
      </c>
      <c r="C326" s="6" t="s">
        <v>1323</v>
      </c>
      <c r="D326" s="6" t="s">
        <v>1077</v>
      </c>
      <c r="E326" s="37" t="s">
        <v>1324</v>
      </c>
      <c r="F326" s="6" t="s">
        <v>160</v>
      </c>
      <c r="G326" s="6">
        <v>506</v>
      </c>
      <c r="I326" s="32"/>
      <c r="J326" s="32"/>
      <c r="K326" s="32"/>
      <c r="L326" s="6"/>
      <c r="M326" s="6" t="s">
        <v>113</v>
      </c>
      <c r="O326" s="6" t="s">
        <v>1233</v>
      </c>
      <c r="P326" s="6" t="str">
        <f t="shared" si="5"/>
        <v>v
v
v
v
v
v</v>
      </c>
      <c r="Q326" s="6" t="s">
        <v>35</v>
      </c>
    </row>
    <row r="327" spans="1:19" ht="76.5" x14ac:dyDescent="0.25">
      <c r="A327" s="6" t="s">
        <v>1325</v>
      </c>
      <c r="C327" s="6" t="s">
        <v>1326</v>
      </c>
      <c r="D327" s="6" t="s">
        <v>1077</v>
      </c>
      <c r="E327" s="37" t="s">
        <v>1327</v>
      </c>
      <c r="F327" s="6" t="s">
        <v>160</v>
      </c>
      <c r="G327" s="6">
        <v>506</v>
      </c>
      <c r="I327" s="32"/>
      <c r="J327" s="32"/>
      <c r="K327" s="32"/>
      <c r="L327" s="6"/>
      <c r="M327" s="6" t="s">
        <v>113</v>
      </c>
      <c r="O327" s="6" t="s">
        <v>1233</v>
      </c>
      <c r="P327" s="6" t="str">
        <f t="shared" si="5"/>
        <v>v
v
v
v
v
v</v>
      </c>
      <c r="Q327" s="6" t="s">
        <v>35</v>
      </c>
    </row>
    <row r="328" spans="1:19" ht="76.5" x14ac:dyDescent="0.25">
      <c r="A328" s="6" t="s">
        <v>1328</v>
      </c>
      <c r="C328" s="6" t="s">
        <v>1329</v>
      </c>
      <c r="D328" s="6" t="s">
        <v>863</v>
      </c>
      <c r="E328" s="37" t="s">
        <v>1330</v>
      </c>
      <c r="F328" s="6" t="s">
        <v>35</v>
      </c>
      <c r="G328" s="6" t="s">
        <v>62</v>
      </c>
      <c r="I328" s="32"/>
      <c r="J328" s="32"/>
      <c r="K328" s="32"/>
      <c r="L328" s="6"/>
      <c r="M328" s="6" t="s">
        <v>113</v>
      </c>
      <c r="O328" s="6" t="s">
        <v>1233</v>
      </c>
      <c r="P328" s="6" t="str">
        <f t="shared" si="5"/>
        <v>v
v
v
v
v
v</v>
      </c>
      <c r="Q328" s="6" t="s">
        <v>35</v>
      </c>
      <c r="R328" s="6">
        <v>473</v>
      </c>
    </row>
    <row r="329" spans="1:19" ht="76.5" x14ac:dyDescent="0.25">
      <c r="A329" s="6" t="s">
        <v>1331</v>
      </c>
      <c r="C329" s="6" t="s">
        <v>1332</v>
      </c>
      <c r="D329" s="6" t="s">
        <v>863</v>
      </c>
      <c r="E329" s="37" t="s">
        <v>1333</v>
      </c>
      <c r="F329" s="6" t="s">
        <v>35</v>
      </c>
      <c r="G329" s="6" t="s">
        <v>62</v>
      </c>
      <c r="I329" s="32"/>
      <c r="J329" s="32"/>
      <c r="K329" s="32"/>
      <c r="L329" s="6"/>
      <c r="M329" s="6" t="s">
        <v>113</v>
      </c>
      <c r="O329" s="6" t="s">
        <v>1233</v>
      </c>
      <c r="P329" s="6" t="str">
        <f t="shared" si="5"/>
        <v>v
v
v
v
v
v</v>
      </c>
      <c r="Q329" s="6" t="s">
        <v>35</v>
      </c>
    </row>
    <row r="330" spans="1:19" ht="76.5" x14ac:dyDescent="0.25">
      <c r="A330" s="6" t="s">
        <v>1334</v>
      </c>
      <c r="C330" s="6" t="s">
        <v>1335</v>
      </c>
      <c r="D330" s="6" t="s">
        <v>863</v>
      </c>
      <c r="E330" s="37" t="s">
        <v>1336</v>
      </c>
      <c r="F330" s="6" t="s">
        <v>35</v>
      </c>
      <c r="G330" s="6" t="s">
        <v>62</v>
      </c>
      <c r="I330" s="32"/>
      <c r="J330" s="32"/>
      <c r="K330" s="32"/>
      <c r="L330" s="6"/>
      <c r="M330" s="6" t="s">
        <v>113</v>
      </c>
      <c r="O330" s="6" t="s">
        <v>1233</v>
      </c>
      <c r="P330" s="6" t="str">
        <f t="shared" si="5"/>
        <v>v
v
v
v
v
v</v>
      </c>
      <c r="Q330" s="6" t="s">
        <v>35</v>
      </c>
      <c r="R330" s="6">
        <v>473</v>
      </c>
      <c r="S330" s="6" t="s">
        <v>995</v>
      </c>
    </row>
    <row r="331" spans="1:19" ht="76.5" x14ac:dyDescent="0.25">
      <c r="A331" s="6" t="s">
        <v>1337</v>
      </c>
      <c r="C331" s="6" t="s">
        <v>1338</v>
      </c>
      <c r="D331" s="6" t="s">
        <v>1339</v>
      </c>
      <c r="E331" s="37" t="s">
        <v>1340</v>
      </c>
      <c r="F331" s="6" t="s">
        <v>35</v>
      </c>
      <c r="G331" s="6" t="s">
        <v>62</v>
      </c>
      <c r="I331" s="7"/>
      <c r="J331" s="7"/>
      <c r="K331" s="7"/>
      <c r="L331" s="6"/>
      <c r="M331" s="6" t="s">
        <v>113</v>
      </c>
      <c r="O331" s="6" t="s">
        <v>1233</v>
      </c>
      <c r="P331" s="6" t="str">
        <f t="shared" si="5"/>
        <v>v
v
v
v
v
v</v>
      </c>
      <c r="Q331" s="6" t="s">
        <v>45</v>
      </c>
    </row>
    <row r="332" spans="1:19" ht="76.5" x14ac:dyDescent="0.25">
      <c r="A332" s="6" t="s">
        <v>1341</v>
      </c>
      <c r="C332" s="6" t="s">
        <v>1342</v>
      </c>
      <c r="D332" s="6" t="s">
        <v>1343</v>
      </c>
      <c r="E332" s="37" t="s">
        <v>1344</v>
      </c>
      <c r="F332" s="6" t="s">
        <v>160</v>
      </c>
      <c r="G332" s="6" t="s">
        <v>36</v>
      </c>
      <c r="I332" s="32">
        <v>1982</v>
      </c>
      <c r="J332" s="32">
        <v>1982</v>
      </c>
      <c r="K332" s="32">
        <v>1982</v>
      </c>
      <c r="L332" s="6"/>
      <c r="M332" s="45" t="s">
        <v>1107</v>
      </c>
      <c r="O332" s="6" t="s">
        <v>1108</v>
      </c>
      <c r="P332" s="6" t="str">
        <f t="shared" si="5"/>
        <v>v
v
v
v
v
v</v>
      </c>
      <c r="Q332" s="6" t="s">
        <v>160</v>
      </c>
    </row>
    <row r="333" spans="1:19" ht="76.5" x14ac:dyDescent="0.25">
      <c r="A333" s="6" t="s">
        <v>1345</v>
      </c>
      <c r="C333" s="6" t="s">
        <v>1346</v>
      </c>
      <c r="D333" s="6" t="s">
        <v>2856</v>
      </c>
      <c r="E333" s="37" t="s">
        <v>1347</v>
      </c>
      <c r="F333" s="6" t="s">
        <v>160</v>
      </c>
      <c r="G333" s="6" t="s">
        <v>36</v>
      </c>
      <c r="H333" s="6" t="s">
        <v>1348</v>
      </c>
      <c r="I333" s="32">
        <v>1982</v>
      </c>
      <c r="J333" s="32">
        <v>1982</v>
      </c>
      <c r="K333" s="32">
        <v>1982</v>
      </c>
      <c r="L333" s="6"/>
      <c r="M333" s="45" t="s">
        <v>1107</v>
      </c>
      <c r="N333" s="6" t="s">
        <v>1349</v>
      </c>
      <c r="O333" s="6" t="s">
        <v>1108</v>
      </c>
      <c r="P333" s="6" t="str">
        <f t="shared" si="5"/>
        <v>v
v
v
v
v
v</v>
      </c>
      <c r="Q333" s="6" t="s">
        <v>160</v>
      </c>
    </row>
    <row r="334" spans="1:19" ht="76.5" x14ac:dyDescent="0.25">
      <c r="A334" s="6" t="s">
        <v>1350</v>
      </c>
      <c r="C334" s="6" t="s">
        <v>1351</v>
      </c>
      <c r="D334" s="6" t="s">
        <v>2857</v>
      </c>
      <c r="E334" s="37" t="s">
        <v>2866</v>
      </c>
      <c r="F334" s="6" t="s">
        <v>160</v>
      </c>
      <c r="G334" s="6" t="s">
        <v>36</v>
      </c>
      <c r="H334" s="6" t="s">
        <v>1348</v>
      </c>
      <c r="I334" s="32">
        <v>1982</v>
      </c>
      <c r="J334" s="32">
        <v>1982</v>
      </c>
      <c r="K334" s="32">
        <v>1982</v>
      </c>
      <c r="L334" s="6"/>
      <c r="M334" s="45" t="s">
        <v>1107</v>
      </c>
      <c r="N334" s="6" t="s">
        <v>1349</v>
      </c>
      <c r="O334" s="6" t="s">
        <v>1108</v>
      </c>
      <c r="P334" s="6" t="str">
        <f t="shared" si="5"/>
        <v>v
v
v
v
v
v</v>
      </c>
      <c r="Q334" s="6" t="s">
        <v>160</v>
      </c>
    </row>
    <row r="335" spans="1:19" ht="76.5" x14ac:dyDescent="0.25">
      <c r="A335" s="6" t="s">
        <v>1352</v>
      </c>
      <c r="C335" s="6" t="s">
        <v>1353</v>
      </c>
      <c r="D335" s="6" t="s">
        <v>1354</v>
      </c>
      <c r="E335" s="37" t="s">
        <v>1355</v>
      </c>
      <c r="F335" s="6" t="s">
        <v>160</v>
      </c>
      <c r="G335" s="6" t="s">
        <v>36</v>
      </c>
      <c r="H335" s="6" t="s">
        <v>1356</v>
      </c>
      <c r="I335" s="32"/>
      <c r="J335" s="32"/>
      <c r="K335" s="32"/>
      <c r="L335" s="6"/>
      <c r="M335" s="45" t="s">
        <v>66</v>
      </c>
      <c r="O335" s="6" t="s">
        <v>1357</v>
      </c>
      <c r="P335" s="6" t="str">
        <f t="shared" si="5"/>
        <v>v
v
v
v
v
v</v>
      </c>
      <c r="Q335" s="6" t="s">
        <v>160</v>
      </c>
    </row>
    <row r="336" spans="1:19" ht="76.5" x14ac:dyDescent="0.25">
      <c r="A336" s="6" t="s">
        <v>1358</v>
      </c>
      <c r="C336" s="6" t="s">
        <v>1359</v>
      </c>
      <c r="D336" s="6" t="s">
        <v>1360</v>
      </c>
      <c r="E336" s="37" t="s">
        <v>1361</v>
      </c>
      <c r="F336" s="6" t="s">
        <v>160</v>
      </c>
      <c r="G336" s="6">
        <v>505</v>
      </c>
      <c r="I336" s="32" t="s">
        <v>1362</v>
      </c>
      <c r="J336" s="32">
        <v>1930</v>
      </c>
      <c r="K336" s="32">
        <v>1939</v>
      </c>
      <c r="L336" s="6"/>
      <c r="M336" s="6" t="s">
        <v>164</v>
      </c>
      <c r="N336" s="6" t="s">
        <v>1363</v>
      </c>
      <c r="O336" s="6" t="s">
        <v>1185</v>
      </c>
      <c r="P336" s="6" t="str">
        <f t="shared" si="5"/>
        <v>v
v
v
v
v
v</v>
      </c>
    </row>
    <row r="337" spans="1:17" ht="76.5" x14ac:dyDescent="0.25">
      <c r="A337" s="6" t="s">
        <v>1364</v>
      </c>
      <c r="C337" s="6" t="s">
        <v>1365</v>
      </c>
      <c r="D337" s="6" t="s">
        <v>455</v>
      </c>
      <c r="E337" s="37" t="s">
        <v>1366</v>
      </c>
      <c r="F337" s="6" t="s">
        <v>160</v>
      </c>
      <c r="G337" s="6" t="s">
        <v>161</v>
      </c>
      <c r="I337" s="32" t="s">
        <v>1367</v>
      </c>
      <c r="J337" s="32">
        <v>-10000</v>
      </c>
      <c r="K337" s="32">
        <v>-2200</v>
      </c>
      <c r="L337" s="6"/>
      <c r="M337" s="45" t="s">
        <v>329</v>
      </c>
      <c r="O337" s="6" t="s">
        <v>1368</v>
      </c>
      <c r="P337" s="6" t="str">
        <f t="shared" si="5"/>
        <v>v
v
v
v
v
v</v>
      </c>
      <c r="Q337" s="6" t="s">
        <v>160</v>
      </c>
    </row>
    <row r="338" spans="1:17" ht="76.5" x14ac:dyDescent="0.25">
      <c r="A338" s="6" t="s">
        <v>1369</v>
      </c>
      <c r="C338" s="6" t="s">
        <v>1370</v>
      </c>
      <c r="D338" s="6" t="s">
        <v>455</v>
      </c>
      <c r="E338" s="37" t="s">
        <v>1371</v>
      </c>
      <c r="F338" s="6" t="s">
        <v>160</v>
      </c>
      <c r="G338" s="6" t="s">
        <v>161</v>
      </c>
      <c r="I338" s="32" t="s">
        <v>1367</v>
      </c>
      <c r="J338" s="32">
        <v>-10000</v>
      </c>
      <c r="K338" s="32">
        <v>-2200</v>
      </c>
      <c r="L338" s="6"/>
      <c r="M338" s="45" t="s">
        <v>329</v>
      </c>
      <c r="O338" s="6" t="s">
        <v>1368</v>
      </c>
      <c r="P338" s="6" t="str">
        <f t="shared" si="5"/>
        <v>v
v
v
v
v
v</v>
      </c>
      <c r="Q338" s="6" t="s">
        <v>160</v>
      </c>
    </row>
    <row r="339" spans="1:17" ht="76.5" x14ac:dyDescent="0.25">
      <c r="A339" s="6" t="s">
        <v>1372</v>
      </c>
      <c r="C339" s="6" t="s">
        <v>1373</v>
      </c>
      <c r="D339" s="6" t="s">
        <v>455</v>
      </c>
      <c r="E339" s="37" t="s">
        <v>1374</v>
      </c>
      <c r="F339" s="6" t="s">
        <v>160</v>
      </c>
      <c r="G339" s="6" t="s">
        <v>161</v>
      </c>
      <c r="I339" s="32" t="s">
        <v>1367</v>
      </c>
      <c r="J339" s="32">
        <v>-10000</v>
      </c>
      <c r="K339" s="32">
        <v>-2200</v>
      </c>
      <c r="L339" s="6"/>
      <c r="M339" s="45" t="s">
        <v>329</v>
      </c>
      <c r="O339" s="6" t="s">
        <v>1368</v>
      </c>
      <c r="P339" s="6" t="str">
        <f t="shared" si="5"/>
        <v>v
v
v
v
v
v</v>
      </c>
      <c r="Q339" s="6" t="s">
        <v>160</v>
      </c>
    </row>
    <row r="340" spans="1:17" ht="76.5" x14ac:dyDescent="0.25">
      <c r="A340" s="6" t="s">
        <v>1375</v>
      </c>
      <c r="C340" s="6" t="s">
        <v>1376</v>
      </c>
      <c r="D340" s="6" t="s">
        <v>455</v>
      </c>
      <c r="E340" s="37" t="s">
        <v>1377</v>
      </c>
      <c r="F340" s="6" t="s">
        <v>160</v>
      </c>
      <c r="G340" s="6" t="s">
        <v>161</v>
      </c>
      <c r="I340" s="32" t="s">
        <v>1367</v>
      </c>
      <c r="J340" s="32">
        <v>-10000</v>
      </c>
      <c r="K340" s="32">
        <v>-2200</v>
      </c>
      <c r="L340" s="6"/>
      <c r="M340" s="45" t="s">
        <v>329</v>
      </c>
      <c r="O340" s="6" t="s">
        <v>1368</v>
      </c>
      <c r="P340" s="6" t="str">
        <f t="shared" si="5"/>
        <v>v
v
v
v
v
v</v>
      </c>
      <c r="Q340" s="6" t="s">
        <v>160</v>
      </c>
    </row>
    <row r="341" spans="1:17" ht="76.5" x14ac:dyDescent="0.25">
      <c r="A341" s="6" t="s">
        <v>1378</v>
      </c>
      <c r="C341" s="6" t="s">
        <v>1379</v>
      </c>
      <c r="D341" s="6" t="s">
        <v>455</v>
      </c>
      <c r="E341" s="37" t="s">
        <v>1380</v>
      </c>
      <c r="F341" s="6" t="s">
        <v>160</v>
      </c>
      <c r="G341" s="6" t="s">
        <v>161</v>
      </c>
      <c r="I341" s="32" t="s">
        <v>1367</v>
      </c>
      <c r="J341" s="32">
        <v>-10000</v>
      </c>
      <c r="K341" s="32">
        <v>-2200</v>
      </c>
      <c r="L341" s="6"/>
      <c r="M341" s="45" t="s">
        <v>329</v>
      </c>
      <c r="O341" s="6" t="s">
        <v>1368</v>
      </c>
      <c r="P341" s="6" t="str">
        <f t="shared" si="5"/>
        <v>v
v
v
v
v
v</v>
      </c>
      <c r="Q341" s="6" t="s">
        <v>160</v>
      </c>
    </row>
    <row r="342" spans="1:17" ht="76.5" x14ac:dyDescent="0.25">
      <c r="A342" s="6" t="s">
        <v>1381</v>
      </c>
      <c r="C342" s="6" t="s">
        <v>1382</v>
      </c>
      <c r="D342" s="6" t="s">
        <v>455</v>
      </c>
      <c r="E342" s="37" t="s">
        <v>1383</v>
      </c>
      <c r="F342" s="6" t="s">
        <v>160</v>
      </c>
      <c r="G342" s="6" t="s">
        <v>161</v>
      </c>
      <c r="I342" s="32" t="s">
        <v>1367</v>
      </c>
      <c r="J342" s="32">
        <v>-10000</v>
      </c>
      <c r="K342" s="32">
        <v>-2200</v>
      </c>
      <c r="L342" s="6"/>
      <c r="M342" s="45" t="s">
        <v>329</v>
      </c>
      <c r="O342" s="6" t="s">
        <v>1368</v>
      </c>
      <c r="P342" s="6" t="str">
        <f t="shared" si="5"/>
        <v>v
v
v
v
v
v</v>
      </c>
      <c r="Q342" s="6" t="s">
        <v>160</v>
      </c>
    </row>
    <row r="343" spans="1:17" ht="76.5" x14ac:dyDescent="0.25">
      <c r="A343" s="6" t="s">
        <v>1384</v>
      </c>
      <c r="C343" s="6" t="s">
        <v>1385</v>
      </c>
      <c r="D343" s="6" t="s">
        <v>455</v>
      </c>
      <c r="E343" s="37" t="s">
        <v>1386</v>
      </c>
      <c r="F343" s="6" t="s">
        <v>160</v>
      </c>
      <c r="G343" s="6" t="s">
        <v>161</v>
      </c>
      <c r="I343" s="32" t="s">
        <v>1367</v>
      </c>
      <c r="J343" s="32">
        <v>-10000</v>
      </c>
      <c r="K343" s="32">
        <v>-2200</v>
      </c>
      <c r="L343" s="6"/>
      <c r="M343" s="45" t="s">
        <v>329</v>
      </c>
      <c r="O343" s="6" t="s">
        <v>1368</v>
      </c>
      <c r="P343" s="6" t="str">
        <f t="shared" si="5"/>
        <v>v
v
v
v
v
v</v>
      </c>
      <c r="Q343" s="6" t="s">
        <v>160</v>
      </c>
    </row>
    <row r="344" spans="1:17" ht="76.5" x14ac:dyDescent="0.25">
      <c r="A344" s="6" t="s">
        <v>1387</v>
      </c>
      <c r="C344" s="6" t="s">
        <v>1388</v>
      </c>
      <c r="D344" s="6" t="s">
        <v>455</v>
      </c>
      <c r="E344" s="37" t="s">
        <v>1389</v>
      </c>
      <c r="F344" s="6" t="s">
        <v>160</v>
      </c>
      <c r="G344" s="6" t="s">
        <v>161</v>
      </c>
      <c r="I344" s="32" t="s">
        <v>1367</v>
      </c>
      <c r="J344" s="32">
        <v>-10000</v>
      </c>
      <c r="K344" s="32">
        <v>-2200</v>
      </c>
      <c r="L344" s="6"/>
      <c r="M344" s="45" t="s">
        <v>329</v>
      </c>
      <c r="O344" s="6" t="s">
        <v>1368</v>
      </c>
      <c r="P344" s="6" t="str">
        <f t="shared" si="5"/>
        <v>v
v
v
v
v
v</v>
      </c>
      <c r="Q344" s="6" t="s">
        <v>160</v>
      </c>
    </row>
    <row r="345" spans="1:17" ht="76.5" x14ac:dyDescent="0.25">
      <c r="A345" s="6" t="s">
        <v>1390</v>
      </c>
      <c r="C345" s="6" t="s">
        <v>1391</v>
      </c>
      <c r="D345" s="6" t="s">
        <v>455</v>
      </c>
      <c r="E345" s="37" t="s">
        <v>1392</v>
      </c>
      <c r="F345" s="6" t="s">
        <v>160</v>
      </c>
      <c r="G345" s="6" t="s">
        <v>161</v>
      </c>
      <c r="I345" s="32" t="s">
        <v>1367</v>
      </c>
      <c r="J345" s="32">
        <v>-10000</v>
      </c>
      <c r="K345" s="32">
        <v>-2200</v>
      </c>
      <c r="L345" s="6"/>
      <c r="M345" s="45" t="s">
        <v>329</v>
      </c>
      <c r="O345" s="6" t="s">
        <v>1368</v>
      </c>
      <c r="P345" s="6" t="str">
        <f t="shared" si="5"/>
        <v>v
v
v
v
v
v</v>
      </c>
      <c r="Q345" s="6" t="s">
        <v>160</v>
      </c>
    </row>
    <row r="346" spans="1:17" ht="76.5" x14ac:dyDescent="0.25">
      <c r="A346" s="6" t="s">
        <v>1393</v>
      </c>
      <c r="C346" s="6" t="s">
        <v>1394</v>
      </c>
      <c r="D346" s="6" t="s">
        <v>455</v>
      </c>
      <c r="E346" s="37" t="s">
        <v>1395</v>
      </c>
      <c r="F346" s="6" t="s">
        <v>160</v>
      </c>
      <c r="G346" s="6" t="s">
        <v>161</v>
      </c>
      <c r="I346" s="32" t="s">
        <v>1367</v>
      </c>
      <c r="J346" s="32">
        <v>-10000</v>
      </c>
      <c r="K346" s="32">
        <v>-2200</v>
      </c>
      <c r="L346" s="6"/>
      <c r="M346" s="45" t="s">
        <v>329</v>
      </c>
      <c r="O346" s="6" t="s">
        <v>1368</v>
      </c>
      <c r="P346" s="6" t="str">
        <f t="shared" si="5"/>
        <v>v
v
v
v
v
v</v>
      </c>
      <c r="Q346" s="6" t="s">
        <v>160</v>
      </c>
    </row>
    <row r="347" spans="1:17" ht="76.5" x14ac:dyDescent="0.25">
      <c r="A347" s="6" t="s">
        <v>1396</v>
      </c>
      <c r="C347" s="6" t="s">
        <v>1397</v>
      </c>
      <c r="D347" s="6" t="s">
        <v>455</v>
      </c>
      <c r="E347" s="37" t="s">
        <v>1398</v>
      </c>
      <c r="F347" s="6" t="s">
        <v>160</v>
      </c>
      <c r="G347" s="6" t="s">
        <v>161</v>
      </c>
      <c r="I347" s="32" t="s">
        <v>1367</v>
      </c>
      <c r="J347" s="32">
        <v>-10000</v>
      </c>
      <c r="K347" s="32">
        <v>-2200</v>
      </c>
      <c r="L347" s="6"/>
      <c r="M347" s="45" t="s">
        <v>329</v>
      </c>
      <c r="O347" s="6" t="s">
        <v>1368</v>
      </c>
      <c r="P347" s="6" t="str">
        <f t="shared" si="5"/>
        <v>v
v
v
v
v
v</v>
      </c>
      <c r="Q347" s="6" t="s">
        <v>160</v>
      </c>
    </row>
    <row r="348" spans="1:17" ht="76.5" x14ac:dyDescent="0.25">
      <c r="A348" s="6" t="s">
        <v>1399</v>
      </c>
      <c r="C348" s="6" t="s">
        <v>1400</v>
      </c>
      <c r="D348" s="6" t="s">
        <v>455</v>
      </c>
      <c r="E348" s="37" t="s">
        <v>1401</v>
      </c>
      <c r="F348" s="6" t="s">
        <v>160</v>
      </c>
      <c r="G348" s="6" t="s">
        <v>161</v>
      </c>
      <c r="I348" s="32" t="s">
        <v>1367</v>
      </c>
      <c r="J348" s="32">
        <v>-10000</v>
      </c>
      <c r="K348" s="32">
        <v>-2200</v>
      </c>
      <c r="L348" s="6"/>
      <c r="M348" s="45" t="s">
        <v>329</v>
      </c>
      <c r="O348" s="6" t="s">
        <v>1368</v>
      </c>
      <c r="P348" s="6" t="str">
        <f t="shared" si="5"/>
        <v>v
v
v
v
v
v</v>
      </c>
      <c r="Q348" s="6" t="s">
        <v>160</v>
      </c>
    </row>
    <row r="349" spans="1:17" ht="76.5" x14ac:dyDescent="0.25">
      <c r="A349" s="6" t="s">
        <v>1402</v>
      </c>
      <c r="C349" s="6" t="s">
        <v>1403</v>
      </c>
      <c r="D349" s="6" t="s">
        <v>455</v>
      </c>
      <c r="E349" s="37" t="s">
        <v>1404</v>
      </c>
      <c r="F349" s="6" t="s">
        <v>160</v>
      </c>
      <c r="G349" s="6" t="s">
        <v>161</v>
      </c>
      <c r="I349" s="32" t="s">
        <v>1367</v>
      </c>
      <c r="J349" s="32">
        <v>-10000</v>
      </c>
      <c r="K349" s="32">
        <v>-2200</v>
      </c>
      <c r="L349" s="6"/>
      <c r="M349" s="45" t="s">
        <v>329</v>
      </c>
      <c r="O349" s="6" t="s">
        <v>1368</v>
      </c>
      <c r="P349" s="6" t="str">
        <f t="shared" si="5"/>
        <v>v
v
v
v
v
v</v>
      </c>
      <c r="Q349" s="6" t="s">
        <v>160</v>
      </c>
    </row>
    <row r="350" spans="1:17" ht="76.5" x14ac:dyDescent="0.25">
      <c r="A350" s="6" t="s">
        <v>1405</v>
      </c>
      <c r="C350" s="6" t="s">
        <v>1406</v>
      </c>
      <c r="D350" s="6" t="s">
        <v>455</v>
      </c>
      <c r="E350" s="37" t="s">
        <v>1407</v>
      </c>
      <c r="F350" s="6" t="s">
        <v>160</v>
      </c>
      <c r="G350" s="6" t="s">
        <v>161</v>
      </c>
      <c r="I350" s="32" t="s">
        <v>1367</v>
      </c>
      <c r="J350" s="32">
        <v>-10000</v>
      </c>
      <c r="K350" s="32">
        <v>-2200</v>
      </c>
      <c r="L350" s="6"/>
      <c r="M350" s="45" t="s">
        <v>329</v>
      </c>
      <c r="O350" s="6" t="s">
        <v>1368</v>
      </c>
      <c r="P350" s="6" t="str">
        <f t="shared" si="5"/>
        <v>v
v
v
v
v
v</v>
      </c>
      <c r="Q350" s="6" t="s">
        <v>160</v>
      </c>
    </row>
    <row r="351" spans="1:17" ht="76.5" x14ac:dyDescent="0.25">
      <c r="A351" s="6" t="s">
        <v>1408</v>
      </c>
      <c r="C351" s="6" t="s">
        <v>1409</v>
      </c>
      <c r="D351" s="6" t="s">
        <v>455</v>
      </c>
      <c r="E351" s="37" t="s">
        <v>1410</v>
      </c>
      <c r="F351" s="6" t="s">
        <v>160</v>
      </c>
      <c r="G351" s="6" t="s">
        <v>161</v>
      </c>
      <c r="I351" s="32" t="s">
        <v>1367</v>
      </c>
      <c r="J351" s="32">
        <v>-10000</v>
      </c>
      <c r="K351" s="32">
        <v>-2200</v>
      </c>
      <c r="L351" s="6"/>
      <c r="M351" s="45" t="s">
        <v>329</v>
      </c>
      <c r="O351" s="6" t="s">
        <v>1368</v>
      </c>
      <c r="P351" s="6" t="str">
        <f t="shared" si="5"/>
        <v>v
v
v
v
v
v</v>
      </c>
      <c r="Q351" s="6" t="s">
        <v>160</v>
      </c>
    </row>
    <row r="352" spans="1:17" ht="76.5" x14ac:dyDescent="0.25">
      <c r="A352" s="6" t="s">
        <v>1411</v>
      </c>
      <c r="C352" s="6" t="s">
        <v>1412</v>
      </c>
      <c r="D352" s="6" t="s">
        <v>455</v>
      </c>
      <c r="E352" s="37" t="s">
        <v>1413</v>
      </c>
      <c r="F352" s="6" t="s">
        <v>160</v>
      </c>
      <c r="G352" s="6" t="s">
        <v>161</v>
      </c>
      <c r="I352" s="32" t="s">
        <v>1367</v>
      </c>
      <c r="J352" s="32">
        <v>-10000</v>
      </c>
      <c r="K352" s="32">
        <v>-2200</v>
      </c>
      <c r="L352" s="6"/>
      <c r="M352" s="45" t="s">
        <v>329</v>
      </c>
      <c r="O352" s="6" t="s">
        <v>1368</v>
      </c>
      <c r="P352" s="6" t="str">
        <f t="shared" si="5"/>
        <v>v
v
v
v
v
v</v>
      </c>
      <c r="Q352" s="6" t="s">
        <v>160</v>
      </c>
    </row>
    <row r="353" spans="1:17" ht="76.5" x14ac:dyDescent="0.25">
      <c r="A353" s="6" t="s">
        <v>1414</v>
      </c>
      <c r="C353" s="6" t="s">
        <v>1415</v>
      </c>
      <c r="D353" s="6" t="s">
        <v>455</v>
      </c>
      <c r="E353" s="37" t="s">
        <v>1416</v>
      </c>
      <c r="F353" s="6" t="s">
        <v>160</v>
      </c>
      <c r="G353" s="6" t="s">
        <v>161</v>
      </c>
      <c r="I353" s="32" t="s">
        <v>1367</v>
      </c>
      <c r="J353" s="32">
        <v>-10000</v>
      </c>
      <c r="K353" s="32">
        <v>-2200</v>
      </c>
      <c r="L353" s="6"/>
      <c r="M353" s="45" t="s">
        <v>329</v>
      </c>
      <c r="O353" s="6" t="s">
        <v>1368</v>
      </c>
      <c r="P353" s="6" t="str">
        <f t="shared" si="5"/>
        <v>v
v
v
v
v
v</v>
      </c>
      <c r="Q353" s="6" t="s">
        <v>160</v>
      </c>
    </row>
    <row r="354" spans="1:17" ht="76.5" x14ac:dyDescent="0.25">
      <c r="A354" s="6" t="s">
        <v>1417</v>
      </c>
      <c r="C354" s="6" t="s">
        <v>1418</v>
      </c>
      <c r="D354" s="6" t="s">
        <v>455</v>
      </c>
      <c r="E354" s="37" t="s">
        <v>1419</v>
      </c>
      <c r="F354" s="6" t="s">
        <v>160</v>
      </c>
      <c r="G354" s="6" t="s">
        <v>161</v>
      </c>
      <c r="I354" s="32" t="s">
        <v>1367</v>
      </c>
      <c r="J354" s="32">
        <v>-10000</v>
      </c>
      <c r="K354" s="32">
        <v>-2200</v>
      </c>
      <c r="L354" s="6"/>
      <c r="M354" s="45" t="s">
        <v>329</v>
      </c>
      <c r="O354" s="6" t="s">
        <v>1368</v>
      </c>
      <c r="P354" s="6" t="str">
        <f t="shared" si="5"/>
        <v>v
v
v
v
v
v</v>
      </c>
      <c r="Q354" s="6" t="s">
        <v>160</v>
      </c>
    </row>
    <row r="355" spans="1:17" ht="76.5" x14ac:dyDescent="0.25">
      <c r="A355" s="6" t="s">
        <v>1420</v>
      </c>
      <c r="C355" s="6" t="s">
        <v>1421</v>
      </c>
      <c r="D355" s="6" t="s">
        <v>455</v>
      </c>
      <c r="E355" s="37" t="s">
        <v>1422</v>
      </c>
      <c r="F355" s="6" t="s">
        <v>160</v>
      </c>
      <c r="G355" s="6" t="s">
        <v>161</v>
      </c>
      <c r="I355" s="32" t="s">
        <v>1367</v>
      </c>
      <c r="J355" s="32">
        <v>-10000</v>
      </c>
      <c r="K355" s="32">
        <v>-2200</v>
      </c>
      <c r="L355" s="6"/>
      <c r="M355" s="45" t="s">
        <v>329</v>
      </c>
      <c r="O355" s="6" t="s">
        <v>1368</v>
      </c>
      <c r="P355" s="6" t="str">
        <f t="shared" si="5"/>
        <v>v
v
v
v
v
v</v>
      </c>
      <c r="Q355" s="6" t="s">
        <v>160</v>
      </c>
    </row>
    <row r="356" spans="1:17" ht="76.5" x14ac:dyDescent="0.25">
      <c r="A356" s="6" t="s">
        <v>1423</v>
      </c>
      <c r="C356" s="6" t="s">
        <v>1424</v>
      </c>
      <c r="D356" s="6" t="s">
        <v>455</v>
      </c>
      <c r="E356" s="37" t="s">
        <v>1425</v>
      </c>
      <c r="F356" s="6" t="s">
        <v>160</v>
      </c>
      <c r="G356" s="6" t="s">
        <v>161</v>
      </c>
      <c r="I356" s="32" t="s">
        <v>1367</v>
      </c>
      <c r="J356" s="32">
        <v>-10000</v>
      </c>
      <c r="K356" s="32">
        <v>-2200</v>
      </c>
      <c r="L356" s="6"/>
      <c r="M356" s="45" t="s">
        <v>329</v>
      </c>
      <c r="O356" s="6" t="s">
        <v>1368</v>
      </c>
      <c r="P356" s="6" t="str">
        <f t="shared" si="5"/>
        <v>v
v
v
v
v
v</v>
      </c>
      <c r="Q356" s="6" t="s">
        <v>160</v>
      </c>
    </row>
    <row r="357" spans="1:17" ht="76.5" x14ac:dyDescent="0.25">
      <c r="A357" s="6" t="s">
        <v>1426</v>
      </c>
      <c r="C357" s="6" t="s">
        <v>1427</v>
      </c>
      <c r="D357" s="6" t="s">
        <v>455</v>
      </c>
      <c r="E357" s="37" t="s">
        <v>1428</v>
      </c>
      <c r="F357" s="6" t="s">
        <v>160</v>
      </c>
      <c r="G357" s="6" t="s">
        <v>161</v>
      </c>
      <c r="I357" s="32" t="s">
        <v>1367</v>
      </c>
      <c r="J357" s="32">
        <v>-10000</v>
      </c>
      <c r="K357" s="32">
        <v>-2200</v>
      </c>
      <c r="L357" s="6"/>
      <c r="M357" s="45" t="s">
        <v>329</v>
      </c>
      <c r="O357" s="6" t="s">
        <v>1368</v>
      </c>
      <c r="P357" s="6" t="str">
        <f t="shared" si="5"/>
        <v>v
v
v
v
v
v</v>
      </c>
      <c r="Q357" s="6" t="s">
        <v>160</v>
      </c>
    </row>
    <row r="358" spans="1:17" ht="76.5" x14ac:dyDescent="0.25">
      <c r="A358" s="6" t="s">
        <v>1429</v>
      </c>
      <c r="C358" s="6" t="s">
        <v>1430</v>
      </c>
      <c r="D358" s="6" t="s">
        <v>455</v>
      </c>
      <c r="E358" s="37" t="s">
        <v>1431</v>
      </c>
      <c r="F358" s="6" t="s">
        <v>160</v>
      </c>
      <c r="G358" s="6" t="s">
        <v>161</v>
      </c>
      <c r="I358" s="32" t="s">
        <v>1367</v>
      </c>
      <c r="J358" s="32">
        <v>-10000</v>
      </c>
      <c r="K358" s="32">
        <v>-2200</v>
      </c>
      <c r="L358" s="6"/>
      <c r="M358" s="45" t="s">
        <v>329</v>
      </c>
      <c r="O358" s="6" t="s">
        <v>1368</v>
      </c>
      <c r="P358" s="6" t="str">
        <f t="shared" si="5"/>
        <v>v
v
v
v
v
v</v>
      </c>
      <c r="Q358" s="6" t="s">
        <v>160</v>
      </c>
    </row>
    <row r="359" spans="1:17" ht="76.5" x14ac:dyDescent="0.25">
      <c r="A359" s="6" t="s">
        <v>1432</v>
      </c>
      <c r="C359" s="6" t="s">
        <v>1433</v>
      </c>
      <c r="D359" s="6" t="s">
        <v>455</v>
      </c>
      <c r="E359" s="37" t="s">
        <v>1434</v>
      </c>
      <c r="F359" s="6" t="s">
        <v>160</v>
      </c>
      <c r="G359" s="6" t="s">
        <v>161</v>
      </c>
      <c r="I359" s="32" t="s">
        <v>1367</v>
      </c>
      <c r="J359" s="32">
        <v>-10000</v>
      </c>
      <c r="K359" s="32">
        <v>-2200</v>
      </c>
      <c r="L359" s="6"/>
      <c r="M359" s="45" t="s">
        <v>329</v>
      </c>
      <c r="O359" s="6" t="s">
        <v>1368</v>
      </c>
      <c r="P359" s="6" t="str">
        <f t="shared" si="5"/>
        <v>v
v
v
v
v
v</v>
      </c>
      <c r="Q359" s="6" t="s">
        <v>160</v>
      </c>
    </row>
    <row r="360" spans="1:17" ht="76.5" x14ac:dyDescent="0.25">
      <c r="A360" s="6" t="s">
        <v>1435</v>
      </c>
      <c r="C360" s="6" t="s">
        <v>1436</v>
      </c>
      <c r="D360" s="6" t="s">
        <v>455</v>
      </c>
      <c r="E360" s="37" t="s">
        <v>1437</v>
      </c>
      <c r="F360" s="6" t="s">
        <v>160</v>
      </c>
      <c r="G360" s="6" t="s">
        <v>161</v>
      </c>
      <c r="I360" s="32" t="s">
        <v>1367</v>
      </c>
      <c r="J360" s="32">
        <v>-10000</v>
      </c>
      <c r="K360" s="32">
        <v>-2200</v>
      </c>
      <c r="L360" s="6"/>
      <c r="M360" s="45" t="s">
        <v>329</v>
      </c>
      <c r="O360" s="6" t="s">
        <v>1368</v>
      </c>
      <c r="P360" s="6" t="str">
        <f t="shared" si="5"/>
        <v>v
v
v
v
v
v</v>
      </c>
      <c r="Q360" s="6" t="s">
        <v>160</v>
      </c>
    </row>
    <row r="361" spans="1:17" ht="76.5" x14ac:dyDescent="0.25">
      <c r="A361" s="6" t="s">
        <v>1438</v>
      </c>
      <c r="C361" s="6" t="s">
        <v>1439</v>
      </c>
      <c r="D361" s="6" t="s">
        <v>455</v>
      </c>
      <c r="E361" s="37" t="s">
        <v>1440</v>
      </c>
      <c r="F361" s="6" t="s">
        <v>160</v>
      </c>
      <c r="G361" s="6" t="s">
        <v>161</v>
      </c>
      <c r="I361" s="32" t="s">
        <v>1367</v>
      </c>
      <c r="J361" s="32">
        <v>-10000</v>
      </c>
      <c r="K361" s="32">
        <v>-2200</v>
      </c>
      <c r="L361" s="6"/>
      <c r="M361" s="45" t="s">
        <v>329</v>
      </c>
      <c r="O361" s="6" t="s">
        <v>1368</v>
      </c>
      <c r="P361" s="6" t="str">
        <f t="shared" si="5"/>
        <v>v
v
v
v
v
v</v>
      </c>
      <c r="Q361" s="6" t="s">
        <v>160</v>
      </c>
    </row>
    <row r="362" spans="1:17" ht="76.5" x14ac:dyDescent="0.25">
      <c r="A362" s="6" t="s">
        <v>1441</v>
      </c>
      <c r="C362" s="6" t="s">
        <v>1442</v>
      </c>
      <c r="D362" s="6" t="s">
        <v>455</v>
      </c>
      <c r="E362" s="37" t="s">
        <v>1443</v>
      </c>
      <c r="F362" s="6" t="s">
        <v>160</v>
      </c>
      <c r="G362" s="6" t="s">
        <v>161</v>
      </c>
      <c r="I362" s="32" t="s">
        <v>1367</v>
      </c>
      <c r="J362" s="32">
        <v>-10000</v>
      </c>
      <c r="K362" s="32">
        <v>-2200</v>
      </c>
      <c r="L362" s="6"/>
      <c r="M362" s="45" t="s">
        <v>329</v>
      </c>
      <c r="O362" s="6" t="s">
        <v>1368</v>
      </c>
      <c r="P362" s="6" t="str">
        <f t="shared" si="5"/>
        <v>v
v
v
v
v
v</v>
      </c>
      <c r="Q362" s="6" t="s">
        <v>160</v>
      </c>
    </row>
    <row r="363" spans="1:17" ht="76.5" x14ac:dyDescent="0.25">
      <c r="A363" s="6" t="s">
        <v>1444</v>
      </c>
      <c r="C363" s="6" t="s">
        <v>1445</v>
      </c>
      <c r="D363" s="6" t="s">
        <v>455</v>
      </c>
      <c r="E363" s="37" t="s">
        <v>1446</v>
      </c>
      <c r="F363" s="6" t="s">
        <v>160</v>
      </c>
      <c r="G363" s="6" t="s">
        <v>161</v>
      </c>
      <c r="I363" s="32" t="s">
        <v>1367</v>
      </c>
      <c r="J363" s="32">
        <v>-10000</v>
      </c>
      <c r="K363" s="32">
        <v>-2200</v>
      </c>
      <c r="L363" s="6"/>
      <c r="M363" s="45" t="s">
        <v>329</v>
      </c>
      <c r="O363" s="6" t="s">
        <v>1368</v>
      </c>
      <c r="P363" s="6" t="str">
        <f t="shared" si="5"/>
        <v>v
v
v
v
v
v</v>
      </c>
      <c r="Q363" s="6" t="s">
        <v>160</v>
      </c>
    </row>
    <row r="364" spans="1:17" ht="76.5" x14ac:dyDescent="0.25">
      <c r="A364" s="6" t="s">
        <v>1447</v>
      </c>
      <c r="C364" s="6" t="s">
        <v>1448</v>
      </c>
      <c r="D364" s="6" t="s">
        <v>455</v>
      </c>
      <c r="E364" s="37" t="s">
        <v>1449</v>
      </c>
      <c r="F364" s="6" t="s">
        <v>160</v>
      </c>
      <c r="G364" s="6" t="s">
        <v>161</v>
      </c>
      <c r="I364" s="32" t="s">
        <v>1367</v>
      </c>
      <c r="J364" s="32">
        <v>-10000</v>
      </c>
      <c r="K364" s="32">
        <v>-2200</v>
      </c>
      <c r="L364" s="6"/>
      <c r="M364" s="45" t="s">
        <v>329</v>
      </c>
      <c r="O364" s="6" t="s">
        <v>1368</v>
      </c>
      <c r="P364" s="6" t="str">
        <f t="shared" si="5"/>
        <v>v
v
v
v
v
v</v>
      </c>
      <c r="Q364" s="6" t="s">
        <v>160</v>
      </c>
    </row>
    <row r="365" spans="1:17" ht="76.5" x14ac:dyDescent="0.25">
      <c r="A365" s="6" t="s">
        <v>1450</v>
      </c>
      <c r="C365" s="6" t="s">
        <v>1451</v>
      </c>
      <c r="D365" s="6" t="s">
        <v>455</v>
      </c>
      <c r="E365" s="37" t="s">
        <v>1452</v>
      </c>
      <c r="F365" s="6" t="s">
        <v>160</v>
      </c>
      <c r="G365" s="6" t="s">
        <v>161</v>
      </c>
      <c r="I365" s="32" t="s">
        <v>1367</v>
      </c>
      <c r="J365" s="32">
        <v>-10000</v>
      </c>
      <c r="K365" s="32">
        <v>-2200</v>
      </c>
      <c r="L365" s="6"/>
      <c r="M365" s="45" t="s">
        <v>329</v>
      </c>
      <c r="O365" s="6" t="s">
        <v>1368</v>
      </c>
      <c r="P365" s="6" t="str">
        <f t="shared" si="5"/>
        <v>v
v
v
v
v
v</v>
      </c>
      <c r="Q365" s="6" t="s">
        <v>160</v>
      </c>
    </row>
    <row r="366" spans="1:17" ht="76.5" x14ac:dyDescent="0.25">
      <c r="A366" s="6" t="s">
        <v>1453</v>
      </c>
      <c r="C366" s="6" t="s">
        <v>1454</v>
      </c>
      <c r="D366" s="6" t="s">
        <v>455</v>
      </c>
      <c r="E366" s="37" t="s">
        <v>1455</v>
      </c>
      <c r="F366" s="6" t="s">
        <v>160</v>
      </c>
      <c r="G366" s="6" t="s">
        <v>161</v>
      </c>
      <c r="I366" s="32" t="s">
        <v>1367</v>
      </c>
      <c r="J366" s="32">
        <v>-10000</v>
      </c>
      <c r="K366" s="32">
        <v>-2200</v>
      </c>
      <c r="L366" s="6"/>
      <c r="M366" s="45" t="s">
        <v>329</v>
      </c>
      <c r="O366" s="6" t="s">
        <v>1368</v>
      </c>
      <c r="P366" s="6" t="str">
        <f t="shared" si="5"/>
        <v>v
v
v
v
v
v</v>
      </c>
      <c r="Q366" s="6" t="s">
        <v>160</v>
      </c>
    </row>
    <row r="367" spans="1:17" ht="76.5" x14ac:dyDescent="0.25">
      <c r="A367" s="6" t="s">
        <v>1456</v>
      </c>
      <c r="C367" s="6" t="s">
        <v>1457</v>
      </c>
      <c r="D367" s="6" t="s">
        <v>455</v>
      </c>
      <c r="E367" s="37" t="s">
        <v>1458</v>
      </c>
      <c r="F367" s="6" t="s">
        <v>160</v>
      </c>
      <c r="G367" s="6" t="s">
        <v>161</v>
      </c>
      <c r="I367" s="32" t="s">
        <v>1367</v>
      </c>
      <c r="J367" s="32">
        <v>-10000</v>
      </c>
      <c r="K367" s="32">
        <v>-2200</v>
      </c>
      <c r="L367" s="6"/>
      <c r="M367" s="45" t="s">
        <v>329</v>
      </c>
      <c r="O367" s="6" t="s">
        <v>1368</v>
      </c>
      <c r="P367" s="6" t="str">
        <f t="shared" si="5"/>
        <v>v
v
v
v
v
v</v>
      </c>
      <c r="Q367" s="6" t="s">
        <v>160</v>
      </c>
    </row>
    <row r="368" spans="1:17" ht="76.5" x14ac:dyDescent="0.25">
      <c r="A368" s="6" t="s">
        <v>1459</v>
      </c>
      <c r="C368" s="6" t="s">
        <v>1460</v>
      </c>
      <c r="D368" s="6" t="s">
        <v>455</v>
      </c>
      <c r="E368" s="37" t="s">
        <v>1461</v>
      </c>
      <c r="F368" s="6" t="s">
        <v>160</v>
      </c>
      <c r="G368" s="6" t="s">
        <v>161</v>
      </c>
      <c r="I368" s="32" t="s">
        <v>1367</v>
      </c>
      <c r="J368" s="32">
        <v>-10000</v>
      </c>
      <c r="K368" s="32">
        <v>-2200</v>
      </c>
      <c r="L368" s="6"/>
      <c r="M368" s="45" t="s">
        <v>329</v>
      </c>
      <c r="O368" s="6" t="s">
        <v>1368</v>
      </c>
      <c r="P368" s="6" t="str">
        <f t="shared" si="5"/>
        <v>v
v
v
v
v
v</v>
      </c>
      <c r="Q368" s="6" t="s">
        <v>160</v>
      </c>
    </row>
    <row r="369" spans="1:17" ht="76.5" x14ac:dyDescent="0.25">
      <c r="A369" s="6" t="s">
        <v>1462</v>
      </c>
      <c r="C369" s="6" t="s">
        <v>1463</v>
      </c>
      <c r="D369" s="6" t="s">
        <v>455</v>
      </c>
      <c r="E369" s="37" t="s">
        <v>1464</v>
      </c>
      <c r="F369" s="6" t="s">
        <v>160</v>
      </c>
      <c r="G369" s="6" t="s">
        <v>161</v>
      </c>
      <c r="I369" s="32" t="s">
        <v>1367</v>
      </c>
      <c r="J369" s="32">
        <v>-10000</v>
      </c>
      <c r="K369" s="32">
        <v>-2200</v>
      </c>
      <c r="L369" s="6"/>
      <c r="M369" s="45" t="s">
        <v>329</v>
      </c>
      <c r="O369" s="6" t="s">
        <v>1368</v>
      </c>
      <c r="P369" s="6" t="str">
        <f t="shared" si="5"/>
        <v>v
v
v
v
v
v</v>
      </c>
      <c r="Q369" s="6" t="s">
        <v>160</v>
      </c>
    </row>
    <row r="370" spans="1:17" ht="76.5" x14ac:dyDescent="0.25">
      <c r="A370" s="6" t="s">
        <v>1465</v>
      </c>
      <c r="C370" s="6" t="s">
        <v>1466</v>
      </c>
      <c r="D370" s="6" t="s">
        <v>455</v>
      </c>
      <c r="E370" s="37" t="s">
        <v>1467</v>
      </c>
      <c r="F370" s="6" t="s">
        <v>160</v>
      </c>
      <c r="G370" s="6" t="s">
        <v>161</v>
      </c>
      <c r="I370" s="32" t="s">
        <v>1367</v>
      </c>
      <c r="J370" s="32">
        <v>-10000</v>
      </c>
      <c r="K370" s="32">
        <v>-2200</v>
      </c>
      <c r="L370" s="6"/>
      <c r="M370" s="45" t="s">
        <v>329</v>
      </c>
      <c r="O370" s="6" t="s">
        <v>1368</v>
      </c>
      <c r="P370" s="6" t="str">
        <f t="shared" si="5"/>
        <v>v
v
v
v
v
v</v>
      </c>
      <c r="Q370" s="6" t="s">
        <v>160</v>
      </c>
    </row>
    <row r="371" spans="1:17" ht="76.5" x14ac:dyDescent="0.25">
      <c r="A371" s="6" t="s">
        <v>1468</v>
      </c>
      <c r="C371" s="6" t="s">
        <v>1469</v>
      </c>
      <c r="D371" s="6" t="s">
        <v>455</v>
      </c>
      <c r="E371" s="37" t="s">
        <v>1470</v>
      </c>
      <c r="F371" s="6" t="s">
        <v>160</v>
      </c>
      <c r="G371" s="6" t="s">
        <v>161</v>
      </c>
      <c r="I371" s="32" t="s">
        <v>1367</v>
      </c>
      <c r="J371" s="32">
        <v>-10000</v>
      </c>
      <c r="K371" s="32">
        <v>-2200</v>
      </c>
      <c r="L371" s="6"/>
      <c r="M371" s="45" t="s">
        <v>329</v>
      </c>
      <c r="O371" s="6" t="s">
        <v>1368</v>
      </c>
      <c r="P371" s="6" t="str">
        <f t="shared" si="5"/>
        <v>v
v
v
v
v
v</v>
      </c>
      <c r="Q371" s="6" t="s">
        <v>160</v>
      </c>
    </row>
    <row r="372" spans="1:17" ht="76.5" x14ac:dyDescent="0.25">
      <c r="A372" s="6" t="s">
        <v>1471</v>
      </c>
      <c r="C372" s="6" t="s">
        <v>1472</v>
      </c>
      <c r="D372" s="6" t="s">
        <v>455</v>
      </c>
      <c r="E372" s="37" t="s">
        <v>1473</v>
      </c>
      <c r="F372" s="6" t="s">
        <v>160</v>
      </c>
      <c r="G372" s="6" t="s">
        <v>161</v>
      </c>
      <c r="I372" s="32" t="s">
        <v>1367</v>
      </c>
      <c r="J372" s="32">
        <v>-10000</v>
      </c>
      <c r="K372" s="32">
        <v>-2200</v>
      </c>
      <c r="L372" s="6"/>
      <c r="M372" s="45" t="s">
        <v>329</v>
      </c>
      <c r="O372" s="6" t="s">
        <v>1368</v>
      </c>
      <c r="P372" s="6" t="str">
        <f t="shared" si="5"/>
        <v>v
v
v
v
v
v</v>
      </c>
      <c r="Q372" s="6" t="s">
        <v>160</v>
      </c>
    </row>
    <row r="373" spans="1:17" ht="76.5" x14ac:dyDescent="0.25">
      <c r="A373" s="6" t="s">
        <v>1474</v>
      </c>
      <c r="C373" s="6" t="s">
        <v>1475</v>
      </c>
      <c r="D373" s="6" t="s">
        <v>455</v>
      </c>
      <c r="E373" s="37" t="s">
        <v>1476</v>
      </c>
      <c r="F373" s="6" t="s">
        <v>160</v>
      </c>
      <c r="G373" s="6" t="s">
        <v>161</v>
      </c>
      <c r="I373" s="32" t="s">
        <v>1367</v>
      </c>
      <c r="J373" s="32">
        <v>-10000</v>
      </c>
      <c r="K373" s="32">
        <v>-2200</v>
      </c>
      <c r="L373" s="6"/>
      <c r="M373" s="45" t="s">
        <v>329</v>
      </c>
      <c r="O373" s="6" t="s">
        <v>1368</v>
      </c>
      <c r="P373" s="6" t="str">
        <f t="shared" si="5"/>
        <v>v
v
v
v
v
v</v>
      </c>
      <c r="Q373" s="6" t="s">
        <v>160</v>
      </c>
    </row>
    <row r="374" spans="1:17" ht="76.5" x14ac:dyDescent="0.25">
      <c r="A374" s="6" t="s">
        <v>1477</v>
      </c>
      <c r="C374" s="6" t="s">
        <v>1478</v>
      </c>
      <c r="D374" s="6" t="s">
        <v>455</v>
      </c>
      <c r="E374" s="37" t="s">
        <v>1479</v>
      </c>
      <c r="F374" s="6" t="s">
        <v>160</v>
      </c>
      <c r="G374" s="6" t="s">
        <v>161</v>
      </c>
      <c r="I374" s="32" t="s">
        <v>1367</v>
      </c>
      <c r="J374" s="32">
        <v>-10000</v>
      </c>
      <c r="K374" s="32">
        <v>-2200</v>
      </c>
      <c r="L374" s="6"/>
      <c r="M374" s="45" t="s">
        <v>329</v>
      </c>
      <c r="O374" s="6" t="s">
        <v>1368</v>
      </c>
      <c r="P374" s="6" t="str">
        <f t="shared" si="5"/>
        <v>v
v
v
v
v
v</v>
      </c>
      <c r="Q374" s="6" t="s">
        <v>160</v>
      </c>
    </row>
    <row r="375" spans="1:17" ht="76.5" x14ac:dyDescent="0.25">
      <c r="A375" s="6" t="s">
        <v>1480</v>
      </c>
      <c r="C375" s="6" t="s">
        <v>1481</v>
      </c>
      <c r="D375" s="6" t="s">
        <v>455</v>
      </c>
      <c r="E375" s="37" t="s">
        <v>1482</v>
      </c>
      <c r="F375" s="6" t="s">
        <v>160</v>
      </c>
      <c r="G375" s="6" t="s">
        <v>161</v>
      </c>
      <c r="I375" s="32" t="s">
        <v>1367</v>
      </c>
      <c r="J375" s="32">
        <v>-10000</v>
      </c>
      <c r="K375" s="32">
        <v>-2200</v>
      </c>
      <c r="L375" s="6"/>
      <c r="M375" s="45" t="s">
        <v>329</v>
      </c>
      <c r="O375" s="6" t="s">
        <v>1368</v>
      </c>
      <c r="P375" s="6" t="str">
        <f t="shared" si="5"/>
        <v>v
v
v
v
v
v</v>
      </c>
      <c r="Q375" s="6" t="s">
        <v>160</v>
      </c>
    </row>
    <row r="376" spans="1:17" ht="76.5" x14ac:dyDescent="0.25">
      <c r="A376" s="6" t="s">
        <v>1483</v>
      </c>
      <c r="C376" s="6" t="s">
        <v>1484</v>
      </c>
      <c r="D376" s="6" t="s">
        <v>455</v>
      </c>
      <c r="E376" s="37" t="s">
        <v>1485</v>
      </c>
      <c r="F376" s="6" t="s">
        <v>160</v>
      </c>
      <c r="G376" s="6" t="s">
        <v>161</v>
      </c>
      <c r="I376" s="32" t="s">
        <v>1367</v>
      </c>
      <c r="J376" s="32">
        <v>-10000</v>
      </c>
      <c r="K376" s="32">
        <v>-2200</v>
      </c>
      <c r="L376" s="6"/>
      <c r="M376" s="45" t="s">
        <v>329</v>
      </c>
      <c r="O376" s="6" t="s">
        <v>1368</v>
      </c>
      <c r="P376" s="6" t="str">
        <f t="shared" si="5"/>
        <v>v
v
v
v
v
v</v>
      </c>
      <c r="Q376" s="6" t="s">
        <v>160</v>
      </c>
    </row>
    <row r="377" spans="1:17" ht="76.5" x14ac:dyDescent="0.25">
      <c r="A377" s="6" t="s">
        <v>1486</v>
      </c>
      <c r="C377" s="6" t="s">
        <v>1487</v>
      </c>
      <c r="D377" s="6" t="s">
        <v>455</v>
      </c>
      <c r="E377" s="37" t="s">
        <v>1488</v>
      </c>
      <c r="F377" s="6" t="s">
        <v>160</v>
      </c>
      <c r="G377" s="6" t="s">
        <v>161</v>
      </c>
      <c r="I377" s="32" t="s">
        <v>1367</v>
      </c>
      <c r="J377" s="32">
        <v>-10000</v>
      </c>
      <c r="K377" s="32">
        <v>-2200</v>
      </c>
      <c r="L377" s="6"/>
      <c r="M377" s="45" t="s">
        <v>329</v>
      </c>
      <c r="O377" s="6" t="s">
        <v>1368</v>
      </c>
      <c r="P377" s="6" t="str">
        <f t="shared" si="5"/>
        <v>v
v
v
v
v
v</v>
      </c>
      <c r="Q377" s="6" t="s">
        <v>160</v>
      </c>
    </row>
    <row r="378" spans="1:17" ht="76.5" x14ac:dyDescent="0.25">
      <c r="A378" s="6" t="s">
        <v>1489</v>
      </c>
      <c r="C378" s="6" t="s">
        <v>1490</v>
      </c>
      <c r="D378" s="6" t="s">
        <v>455</v>
      </c>
      <c r="E378" s="37" t="s">
        <v>1491</v>
      </c>
      <c r="F378" s="6" t="s">
        <v>160</v>
      </c>
      <c r="G378" s="6" t="s">
        <v>161</v>
      </c>
      <c r="I378" s="32" t="s">
        <v>1367</v>
      </c>
      <c r="J378" s="32">
        <v>-10000</v>
      </c>
      <c r="K378" s="32">
        <v>-2200</v>
      </c>
      <c r="L378" s="6"/>
      <c r="M378" s="45" t="s">
        <v>329</v>
      </c>
      <c r="O378" s="6" t="s">
        <v>1368</v>
      </c>
      <c r="P378" s="6" t="str">
        <f t="shared" si="5"/>
        <v>v
v
v
v
v
v</v>
      </c>
      <c r="Q378" s="6" t="s">
        <v>160</v>
      </c>
    </row>
    <row r="379" spans="1:17" ht="76.5" x14ac:dyDescent="0.25">
      <c r="A379" s="6" t="s">
        <v>1492</v>
      </c>
      <c r="C379" s="6" t="s">
        <v>1493</v>
      </c>
      <c r="D379" s="6" t="s">
        <v>455</v>
      </c>
      <c r="E379" s="37" t="s">
        <v>1494</v>
      </c>
      <c r="F379" s="6" t="s">
        <v>160</v>
      </c>
      <c r="G379" s="6" t="s">
        <v>161</v>
      </c>
      <c r="I379" s="32" t="s">
        <v>1367</v>
      </c>
      <c r="J379" s="32">
        <v>-10000</v>
      </c>
      <c r="K379" s="32">
        <v>-2200</v>
      </c>
      <c r="L379" s="6"/>
      <c r="M379" s="45" t="s">
        <v>329</v>
      </c>
      <c r="O379" s="6" t="s">
        <v>1368</v>
      </c>
      <c r="P379" s="6" t="str">
        <f t="shared" si="5"/>
        <v>v
v
v
v
v
v</v>
      </c>
      <c r="Q379" s="6" t="s">
        <v>160</v>
      </c>
    </row>
    <row r="380" spans="1:17" ht="76.5" x14ac:dyDescent="0.25">
      <c r="A380" s="6" t="s">
        <v>1495</v>
      </c>
      <c r="C380" s="6" t="s">
        <v>1496</v>
      </c>
      <c r="D380" s="6" t="s">
        <v>455</v>
      </c>
      <c r="E380" s="37" t="s">
        <v>1497</v>
      </c>
      <c r="F380" s="6" t="s">
        <v>160</v>
      </c>
      <c r="G380" s="6" t="s">
        <v>161</v>
      </c>
      <c r="I380" s="32" t="s">
        <v>1367</v>
      </c>
      <c r="J380" s="32">
        <v>-10000</v>
      </c>
      <c r="K380" s="32">
        <v>-2200</v>
      </c>
      <c r="L380" s="6"/>
      <c r="M380" s="45" t="s">
        <v>329</v>
      </c>
      <c r="O380" s="6" t="s">
        <v>1368</v>
      </c>
      <c r="P380" s="6" t="str">
        <f t="shared" si="5"/>
        <v>v
v
v
v
v
v</v>
      </c>
      <c r="Q380" s="6" t="s">
        <v>160</v>
      </c>
    </row>
    <row r="381" spans="1:17" ht="76.5" x14ac:dyDescent="0.25">
      <c r="A381" s="6" t="s">
        <v>1498</v>
      </c>
      <c r="C381" s="6" t="s">
        <v>1499</v>
      </c>
      <c r="D381" s="6" t="s">
        <v>455</v>
      </c>
      <c r="E381" s="37" t="s">
        <v>1500</v>
      </c>
      <c r="F381" s="6" t="s">
        <v>160</v>
      </c>
      <c r="G381" s="6" t="s">
        <v>161</v>
      </c>
      <c r="I381" s="32" t="s">
        <v>1367</v>
      </c>
      <c r="J381" s="32">
        <v>-10000</v>
      </c>
      <c r="K381" s="32">
        <v>-2200</v>
      </c>
      <c r="L381" s="6"/>
      <c r="M381" s="45" t="s">
        <v>329</v>
      </c>
      <c r="O381" s="6" t="s">
        <v>1368</v>
      </c>
      <c r="P381" s="6" t="str">
        <f t="shared" si="5"/>
        <v>v
v
v
v
v
v</v>
      </c>
      <c r="Q381" s="6" t="s">
        <v>160</v>
      </c>
    </row>
    <row r="382" spans="1:17" ht="76.5" x14ac:dyDescent="0.25">
      <c r="A382" s="6" t="s">
        <v>1501</v>
      </c>
      <c r="C382" s="6" t="s">
        <v>1502</v>
      </c>
      <c r="D382" s="6" t="s">
        <v>455</v>
      </c>
      <c r="E382" s="37" t="s">
        <v>1503</v>
      </c>
      <c r="F382" s="6" t="s">
        <v>160</v>
      </c>
      <c r="G382" s="6" t="s">
        <v>161</v>
      </c>
      <c r="I382" s="32" t="s">
        <v>1367</v>
      </c>
      <c r="J382" s="32">
        <v>-10000</v>
      </c>
      <c r="K382" s="32">
        <v>-2200</v>
      </c>
      <c r="L382" s="6"/>
      <c r="M382" s="45" t="s">
        <v>329</v>
      </c>
      <c r="O382" s="6" t="s">
        <v>1368</v>
      </c>
      <c r="P382" s="6" t="str">
        <f t="shared" si="5"/>
        <v>v
v
v
v
v
v</v>
      </c>
      <c r="Q382" s="6" t="s">
        <v>160</v>
      </c>
    </row>
    <row r="383" spans="1:17" ht="76.5" x14ac:dyDescent="0.25">
      <c r="A383" s="6" t="s">
        <v>1504</v>
      </c>
      <c r="C383" s="6" t="s">
        <v>1505</v>
      </c>
      <c r="D383" s="6" t="s">
        <v>455</v>
      </c>
      <c r="E383" s="37" t="s">
        <v>1506</v>
      </c>
      <c r="F383" s="6" t="s">
        <v>160</v>
      </c>
      <c r="G383" s="6" t="s">
        <v>161</v>
      </c>
      <c r="I383" s="32" t="s">
        <v>1367</v>
      </c>
      <c r="J383" s="32">
        <v>-10000</v>
      </c>
      <c r="K383" s="32">
        <v>-2200</v>
      </c>
      <c r="L383" s="6"/>
      <c r="M383" s="45" t="s">
        <v>329</v>
      </c>
      <c r="O383" s="6" t="s">
        <v>1368</v>
      </c>
      <c r="P383" s="6" t="str">
        <f t="shared" si="5"/>
        <v>v
v
v
v
v
v</v>
      </c>
      <c r="Q383" s="6" t="s">
        <v>160</v>
      </c>
    </row>
    <row r="384" spans="1:17" ht="76.5" x14ac:dyDescent="0.25">
      <c r="A384" s="6" t="s">
        <v>1507</v>
      </c>
      <c r="C384" s="6" t="s">
        <v>1508</v>
      </c>
      <c r="D384" s="6" t="s">
        <v>455</v>
      </c>
      <c r="E384" s="37" t="s">
        <v>1509</v>
      </c>
      <c r="F384" s="6" t="s">
        <v>160</v>
      </c>
      <c r="G384" s="6" t="s">
        <v>161</v>
      </c>
      <c r="I384" s="32" t="s">
        <v>1367</v>
      </c>
      <c r="J384" s="32">
        <v>-10000</v>
      </c>
      <c r="K384" s="32">
        <v>-2200</v>
      </c>
      <c r="L384" s="6"/>
      <c r="M384" s="45" t="s">
        <v>329</v>
      </c>
      <c r="O384" s="6" t="s">
        <v>1368</v>
      </c>
      <c r="P384" s="6" t="str">
        <f t="shared" si="5"/>
        <v>v
v
v
v
v
v</v>
      </c>
      <c r="Q384" s="6" t="s">
        <v>160</v>
      </c>
    </row>
    <row r="385" spans="1:18" ht="76.5" x14ac:dyDescent="0.25">
      <c r="A385" s="6" t="s">
        <v>1510</v>
      </c>
      <c r="C385" s="6" t="s">
        <v>1511</v>
      </c>
      <c r="D385" s="6" t="s">
        <v>455</v>
      </c>
      <c r="E385" s="37" t="s">
        <v>1512</v>
      </c>
      <c r="F385" s="6" t="s">
        <v>160</v>
      </c>
      <c r="G385" s="6" t="s">
        <v>161</v>
      </c>
      <c r="I385" s="32" t="s">
        <v>1367</v>
      </c>
      <c r="J385" s="32">
        <v>-10000</v>
      </c>
      <c r="K385" s="32">
        <v>-2200</v>
      </c>
      <c r="L385" s="6"/>
      <c r="M385" s="45" t="s">
        <v>329</v>
      </c>
      <c r="O385" s="6" t="s">
        <v>1368</v>
      </c>
      <c r="P385" s="6" t="str">
        <f t="shared" si="5"/>
        <v>v
v
v
v
v
v</v>
      </c>
      <c r="Q385" s="6" t="s">
        <v>160</v>
      </c>
    </row>
    <row r="386" spans="1:18" ht="76.5" x14ac:dyDescent="0.25">
      <c r="A386" s="6" t="s">
        <v>1513</v>
      </c>
      <c r="C386" s="6" t="s">
        <v>1514</v>
      </c>
      <c r="D386" s="6" t="s">
        <v>957</v>
      </c>
      <c r="E386" s="37" t="s">
        <v>1515</v>
      </c>
      <c r="F386" s="6" t="s">
        <v>160</v>
      </c>
      <c r="G386" s="6" t="s">
        <v>954</v>
      </c>
      <c r="I386" s="32" t="s">
        <v>1516</v>
      </c>
      <c r="J386" s="32">
        <v>1925</v>
      </c>
      <c r="K386" s="32">
        <v>1950</v>
      </c>
      <c r="L386" s="6"/>
      <c r="M386" s="6" t="s">
        <v>164</v>
      </c>
      <c r="O386" s="6" t="s">
        <v>1517</v>
      </c>
      <c r="P386" s="6" t="str">
        <f t="shared" si="5"/>
        <v>v
v
v
v
v
v</v>
      </c>
      <c r="Q386" s="6" t="s">
        <v>160</v>
      </c>
    </row>
    <row r="387" spans="1:18" ht="76.5" x14ac:dyDescent="0.25">
      <c r="A387" s="6" t="s">
        <v>1518</v>
      </c>
      <c r="C387" s="6" t="s">
        <v>1519</v>
      </c>
      <c r="D387" s="6" t="s">
        <v>2853</v>
      </c>
      <c r="E387" s="37" t="s">
        <v>1520</v>
      </c>
      <c r="F387" s="6" t="s">
        <v>24</v>
      </c>
      <c r="G387" s="6" t="s">
        <v>62</v>
      </c>
      <c r="I387" s="32" t="s">
        <v>1097</v>
      </c>
      <c r="J387" s="32">
        <v>1901</v>
      </c>
      <c r="K387" s="32">
        <v>1950</v>
      </c>
      <c r="L387" s="6"/>
      <c r="M387" s="45" t="s">
        <v>50</v>
      </c>
      <c r="O387" s="6" t="s">
        <v>1521</v>
      </c>
      <c r="P387" s="6" t="str">
        <f t="shared" si="5"/>
        <v>v
v
v
v
v
v</v>
      </c>
      <c r="Q387" s="6" t="s">
        <v>24</v>
      </c>
      <c r="R387" s="6" t="s">
        <v>793</v>
      </c>
    </row>
    <row r="388" spans="1:18" ht="114.75" x14ac:dyDescent="0.25">
      <c r="A388" s="6" t="s">
        <v>1522</v>
      </c>
      <c r="C388" s="6" t="s">
        <v>1523</v>
      </c>
      <c r="D388" s="6" t="s">
        <v>847</v>
      </c>
      <c r="E388" s="37" t="s">
        <v>1524</v>
      </c>
      <c r="F388" s="6" t="s">
        <v>35</v>
      </c>
      <c r="G388" s="6" t="s">
        <v>36</v>
      </c>
      <c r="I388" s="32"/>
      <c r="J388" s="32"/>
      <c r="K388" s="32"/>
      <c r="L388" s="6" t="s">
        <v>146</v>
      </c>
      <c r="M388" s="45" t="s">
        <v>50</v>
      </c>
      <c r="O388" s="6" t="s">
        <v>689</v>
      </c>
      <c r="P388" s="6" t="str">
        <f t="shared" ref="P388:P451" si="6">$P$1</f>
        <v>v
v
v
v
v
v</v>
      </c>
      <c r="Q388" s="6" t="s">
        <v>35</v>
      </c>
      <c r="R388" s="6">
        <v>482</v>
      </c>
    </row>
    <row r="389" spans="1:18" ht="76.5" x14ac:dyDescent="0.25">
      <c r="A389" s="6" t="s">
        <v>1526</v>
      </c>
      <c r="C389" s="6" t="s">
        <v>1527</v>
      </c>
      <c r="D389" s="6" t="s">
        <v>2853</v>
      </c>
      <c r="E389" s="37" t="s">
        <v>1528</v>
      </c>
      <c r="F389" s="6" t="s">
        <v>35</v>
      </c>
      <c r="G389" s="6" t="s">
        <v>36</v>
      </c>
      <c r="I389" s="32" t="s">
        <v>1097</v>
      </c>
      <c r="J389" s="32">
        <v>1901</v>
      </c>
      <c r="K389" s="32">
        <v>1950</v>
      </c>
      <c r="L389" s="6"/>
      <c r="M389" s="45" t="s">
        <v>50</v>
      </c>
      <c r="O389" s="6" t="s">
        <v>1521</v>
      </c>
      <c r="P389" s="6" t="str">
        <f t="shared" si="6"/>
        <v>v
v
v
v
v
v</v>
      </c>
      <c r="Q389" s="6" t="s">
        <v>35</v>
      </c>
      <c r="R389" s="6">
        <v>483</v>
      </c>
    </row>
    <row r="390" spans="1:18" ht="76.5" x14ac:dyDescent="0.25">
      <c r="A390" s="6" t="s">
        <v>1529</v>
      </c>
      <c r="C390" s="6" t="s">
        <v>1530</v>
      </c>
      <c r="D390" s="6" t="s">
        <v>1146</v>
      </c>
      <c r="E390" s="37" t="s">
        <v>1531</v>
      </c>
      <c r="F390" s="6" t="s">
        <v>1532</v>
      </c>
      <c r="G390" s="6" t="s">
        <v>28</v>
      </c>
      <c r="I390" s="32" t="s">
        <v>1097</v>
      </c>
      <c r="J390" s="32">
        <v>1901</v>
      </c>
      <c r="K390" s="32">
        <v>1950</v>
      </c>
      <c r="L390" s="6"/>
      <c r="M390" s="6" t="s">
        <v>113</v>
      </c>
      <c r="O390" s="6" t="s">
        <v>1521</v>
      </c>
      <c r="P390" s="6" t="str">
        <f t="shared" si="6"/>
        <v>v
v
v
v
v
v</v>
      </c>
      <c r="Q390" s="6" t="s">
        <v>160</v>
      </c>
    </row>
    <row r="391" spans="1:18" ht="76.5" x14ac:dyDescent="0.25">
      <c r="A391" s="6" t="s">
        <v>1533</v>
      </c>
      <c r="C391" s="6" t="s">
        <v>1534</v>
      </c>
      <c r="D391" s="6" t="s">
        <v>1146</v>
      </c>
      <c r="E391" s="37" t="s">
        <v>1535</v>
      </c>
      <c r="F391" s="6" t="s">
        <v>35</v>
      </c>
      <c r="G391" s="6" t="s">
        <v>25</v>
      </c>
      <c r="I391" s="32" t="s">
        <v>1097</v>
      </c>
      <c r="J391" s="32">
        <v>1901</v>
      </c>
      <c r="K391" s="32">
        <v>1950</v>
      </c>
      <c r="L391" s="6"/>
      <c r="M391" s="6" t="s">
        <v>113</v>
      </c>
      <c r="O391" s="6" t="s">
        <v>1521</v>
      </c>
      <c r="P391" s="6" t="str">
        <f t="shared" si="6"/>
        <v>v
v
v
v
v
v</v>
      </c>
      <c r="Q391" s="6" t="s">
        <v>45</v>
      </c>
    </row>
    <row r="392" spans="1:18" ht="76.5" x14ac:dyDescent="0.25">
      <c r="A392" s="6" t="s">
        <v>1536</v>
      </c>
      <c r="C392" s="6" t="s">
        <v>1537</v>
      </c>
      <c r="D392" s="6" t="s">
        <v>1538</v>
      </c>
      <c r="E392" s="37" t="s">
        <v>1539</v>
      </c>
      <c r="F392" s="6" t="s">
        <v>1532</v>
      </c>
      <c r="G392" s="6" t="s">
        <v>28</v>
      </c>
      <c r="I392" s="32"/>
      <c r="J392" s="32"/>
      <c r="K392" s="32"/>
      <c r="L392" s="6"/>
      <c r="M392" s="6" t="s">
        <v>113</v>
      </c>
      <c r="O392" s="6" t="s">
        <v>1521</v>
      </c>
      <c r="P392" s="6" t="str">
        <f t="shared" si="6"/>
        <v>v
v
v
v
v
v</v>
      </c>
      <c r="Q392" s="6" t="s">
        <v>160</v>
      </c>
    </row>
    <row r="393" spans="1:18" ht="76.5" x14ac:dyDescent="0.25">
      <c r="A393" s="6" t="s">
        <v>1540</v>
      </c>
      <c r="C393" s="6" t="s">
        <v>1541</v>
      </c>
      <c r="D393" s="6" t="s">
        <v>1542</v>
      </c>
      <c r="E393" s="37" t="s">
        <v>1543</v>
      </c>
      <c r="F393" s="6" t="s">
        <v>35</v>
      </c>
      <c r="G393" s="6" t="s">
        <v>954</v>
      </c>
      <c r="I393" s="32"/>
      <c r="J393" s="32"/>
      <c r="K393" s="32"/>
      <c r="L393" s="6"/>
      <c r="M393" s="6" t="s">
        <v>113</v>
      </c>
      <c r="O393" s="6" t="s">
        <v>1233</v>
      </c>
      <c r="P393" s="6" t="str">
        <f t="shared" si="6"/>
        <v>v
v
v
v
v
v</v>
      </c>
      <c r="Q393" s="6" t="s">
        <v>35</v>
      </c>
      <c r="R393" s="6">
        <v>454</v>
      </c>
    </row>
    <row r="394" spans="1:18" ht="76.5" x14ac:dyDescent="0.25">
      <c r="A394" s="6" t="s">
        <v>1544</v>
      </c>
      <c r="C394" s="6" t="s">
        <v>1545</v>
      </c>
      <c r="D394" s="6" t="s">
        <v>1542</v>
      </c>
      <c r="E394" s="37" t="s">
        <v>1546</v>
      </c>
      <c r="F394" s="6" t="s">
        <v>160</v>
      </c>
      <c r="G394" s="6" t="s">
        <v>28</v>
      </c>
      <c r="I394" s="32"/>
      <c r="J394" s="32"/>
      <c r="K394" s="32"/>
      <c r="L394" s="6"/>
      <c r="M394" s="6" t="s">
        <v>113</v>
      </c>
      <c r="O394" s="6" t="s">
        <v>1233</v>
      </c>
      <c r="P394" s="6" t="str">
        <f t="shared" si="6"/>
        <v>v
v
v
v
v
v</v>
      </c>
      <c r="Q394" s="6" t="s">
        <v>160</v>
      </c>
    </row>
    <row r="395" spans="1:18" ht="76.5" x14ac:dyDescent="0.25">
      <c r="A395" s="6" t="s">
        <v>1547</v>
      </c>
      <c r="C395" s="6" t="s">
        <v>1548</v>
      </c>
      <c r="D395" s="6" t="s">
        <v>1542</v>
      </c>
      <c r="E395" s="37" t="s">
        <v>1549</v>
      </c>
      <c r="F395" s="6" t="s">
        <v>35</v>
      </c>
      <c r="G395" s="6" t="s">
        <v>954</v>
      </c>
      <c r="I395" s="32"/>
      <c r="J395" s="32"/>
      <c r="K395" s="32"/>
      <c r="L395" s="6"/>
      <c r="M395" s="6" t="s">
        <v>113</v>
      </c>
      <c r="O395" s="6" t="s">
        <v>1233</v>
      </c>
      <c r="P395" s="6" t="str">
        <f t="shared" si="6"/>
        <v>v
v
v
v
v
v</v>
      </c>
      <c r="Q395" s="6" t="s">
        <v>35</v>
      </c>
      <c r="R395" s="6">
        <v>454</v>
      </c>
    </row>
    <row r="396" spans="1:18" ht="76.5" x14ac:dyDescent="0.25">
      <c r="A396" s="6" t="s">
        <v>1550</v>
      </c>
      <c r="C396" s="6" t="s">
        <v>1551</v>
      </c>
      <c r="D396" s="6" t="s">
        <v>1542</v>
      </c>
      <c r="E396" s="37" t="s">
        <v>1552</v>
      </c>
      <c r="F396" s="6" t="s">
        <v>35</v>
      </c>
      <c r="G396" s="6" t="s">
        <v>954</v>
      </c>
      <c r="I396" s="32"/>
      <c r="J396" s="32"/>
      <c r="K396" s="32"/>
      <c r="L396" s="6"/>
      <c r="M396" s="6" t="s">
        <v>113</v>
      </c>
      <c r="O396" s="6" t="s">
        <v>1233</v>
      </c>
      <c r="P396" s="6" t="str">
        <f t="shared" si="6"/>
        <v>v
v
v
v
v
v</v>
      </c>
      <c r="Q396" s="6" t="s">
        <v>35</v>
      </c>
      <c r="R396" s="6">
        <v>454</v>
      </c>
    </row>
    <row r="397" spans="1:18" ht="76.5" x14ac:dyDescent="0.25">
      <c r="A397" s="6" t="s">
        <v>1553</v>
      </c>
      <c r="C397" s="6" t="s">
        <v>1554</v>
      </c>
      <c r="D397" s="6" t="s">
        <v>1542</v>
      </c>
      <c r="E397" s="37" t="s">
        <v>1555</v>
      </c>
      <c r="F397" s="6" t="s">
        <v>35</v>
      </c>
      <c r="G397" s="6" t="s">
        <v>954</v>
      </c>
      <c r="I397" s="32"/>
      <c r="J397" s="32"/>
      <c r="K397" s="32"/>
      <c r="L397" s="6"/>
      <c r="M397" s="6" t="s">
        <v>113</v>
      </c>
      <c r="O397" s="6" t="s">
        <v>1233</v>
      </c>
      <c r="P397" s="6" t="str">
        <f t="shared" si="6"/>
        <v>v
v
v
v
v
v</v>
      </c>
      <c r="Q397" s="6" t="s">
        <v>35</v>
      </c>
      <c r="R397" s="6">
        <v>454</v>
      </c>
    </row>
    <row r="398" spans="1:18" ht="76.5" x14ac:dyDescent="0.25">
      <c r="A398" s="6" t="s">
        <v>1556</v>
      </c>
      <c r="C398" s="6" t="s">
        <v>1557</v>
      </c>
      <c r="D398" s="6" t="s">
        <v>1542</v>
      </c>
      <c r="E398" s="37" t="s">
        <v>1558</v>
      </c>
      <c r="F398" s="6" t="s">
        <v>35</v>
      </c>
      <c r="G398" s="6" t="s">
        <v>954</v>
      </c>
      <c r="I398" s="32"/>
      <c r="J398" s="32"/>
      <c r="K398" s="32"/>
      <c r="L398" s="6"/>
      <c r="M398" s="6" t="s">
        <v>113</v>
      </c>
      <c r="O398" s="6" t="s">
        <v>1233</v>
      </c>
      <c r="P398" s="6" t="str">
        <f t="shared" si="6"/>
        <v>v
v
v
v
v
v</v>
      </c>
      <c r="Q398" s="6" t="s">
        <v>35</v>
      </c>
      <c r="R398" s="6">
        <v>454</v>
      </c>
    </row>
    <row r="399" spans="1:18" ht="76.5" x14ac:dyDescent="0.25">
      <c r="A399" s="6" t="s">
        <v>1559</v>
      </c>
      <c r="C399" s="6" t="s">
        <v>1560</v>
      </c>
      <c r="D399" s="6" t="s">
        <v>1542</v>
      </c>
      <c r="E399" s="37" t="s">
        <v>1561</v>
      </c>
      <c r="F399" s="6" t="s">
        <v>35</v>
      </c>
      <c r="G399" s="6" t="s">
        <v>954</v>
      </c>
      <c r="I399" s="32"/>
      <c r="J399" s="32"/>
      <c r="K399" s="32"/>
      <c r="L399" s="6"/>
      <c r="M399" s="6" t="s">
        <v>113</v>
      </c>
      <c r="O399" s="6" t="s">
        <v>1233</v>
      </c>
      <c r="P399" s="6" t="str">
        <f t="shared" si="6"/>
        <v>v
v
v
v
v
v</v>
      </c>
      <c r="Q399" s="6" t="s">
        <v>35</v>
      </c>
      <c r="R399" s="6">
        <v>454</v>
      </c>
    </row>
    <row r="400" spans="1:18" ht="76.5" x14ac:dyDescent="0.25">
      <c r="A400" s="6" t="s">
        <v>1562</v>
      </c>
      <c r="C400" s="6" t="s">
        <v>1563</v>
      </c>
      <c r="D400" s="6" t="s">
        <v>1542</v>
      </c>
      <c r="E400" s="37" t="s">
        <v>1564</v>
      </c>
      <c r="F400" s="6" t="s">
        <v>35</v>
      </c>
      <c r="G400" s="6" t="s">
        <v>954</v>
      </c>
      <c r="I400" s="32"/>
      <c r="J400" s="32"/>
      <c r="K400" s="32"/>
      <c r="L400" s="6"/>
      <c r="M400" s="6" t="s">
        <v>113</v>
      </c>
      <c r="O400" s="6" t="s">
        <v>1233</v>
      </c>
      <c r="P400" s="6" t="str">
        <f t="shared" si="6"/>
        <v>v
v
v
v
v
v</v>
      </c>
      <c r="Q400" s="6" t="s">
        <v>35</v>
      </c>
      <c r="R400" s="6">
        <v>454</v>
      </c>
    </row>
    <row r="401" spans="1:18" ht="76.5" x14ac:dyDescent="0.25">
      <c r="A401" s="6" t="s">
        <v>1565</v>
      </c>
      <c r="C401" s="6" t="s">
        <v>1566</v>
      </c>
      <c r="D401" s="6" t="s">
        <v>1542</v>
      </c>
      <c r="E401" s="37" t="s">
        <v>1567</v>
      </c>
      <c r="F401" s="6" t="s">
        <v>35</v>
      </c>
      <c r="G401" s="6" t="s">
        <v>954</v>
      </c>
      <c r="I401" s="32"/>
      <c r="J401" s="32"/>
      <c r="K401" s="32"/>
      <c r="L401" s="6"/>
      <c r="M401" s="6" t="s">
        <v>113</v>
      </c>
      <c r="O401" s="6" t="s">
        <v>1233</v>
      </c>
      <c r="P401" s="6" t="str">
        <f t="shared" si="6"/>
        <v>v
v
v
v
v
v</v>
      </c>
      <c r="Q401" s="6" t="s">
        <v>35</v>
      </c>
      <c r="R401" s="6">
        <v>454</v>
      </c>
    </row>
    <row r="402" spans="1:18" ht="76.5" x14ac:dyDescent="0.25">
      <c r="A402" s="6" t="s">
        <v>1568</v>
      </c>
      <c r="C402" s="6" t="s">
        <v>1569</v>
      </c>
      <c r="D402" s="6" t="s">
        <v>1542</v>
      </c>
      <c r="E402" s="37" t="s">
        <v>1570</v>
      </c>
      <c r="F402" s="6" t="s">
        <v>35</v>
      </c>
      <c r="G402" s="6" t="s">
        <v>954</v>
      </c>
      <c r="I402" s="32"/>
      <c r="J402" s="32"/>
      <c r="K402" s="32"/>
      <c r="L402" s="6"/>
      <c r="M402" s="6" t="s">
        <v>113</v>
      </c>
      <c r="O402" s="6" t="s">
        <v>1233</v>
      </c>
      <c r="P402" s="6" t="str">
        <f t="shared" si="6"/>
        <v>v
v
v
v
v
v</v>
      </c>
      <c r="Q402" s="6" t="s">
        <v>35</v>
      </c>
      <c r="R402" s="6">
        <v>454</v>
      </c>
    </row>
    <row r="403" spans="1:18" ht="76.5" x14ac:dyDescent="0.25">
      <c r="A403" s="6" t="s">
        <v>1571</v>
      </c>
      <c r="C403" s="6" t="s">
        <v>1572</v>
      </c>
      <c r="D403" s="6" t="s">
        <v>1542</v>
      </c>
      <c r="E403" s="37" t="s">
        <v>1573</v>
      </c>
      <c r="F403" s="6" t="s">
        <v>35</v>
      </c>
      <c r="G403" s="6" t="s">
        <v>954</v>
      </c>
      <c r="I403" s="32"/>
      <c r="J403" s="32"/>
      <c r="K403" s="32"/>
      <c r="L403" s="6"/>
      <c r="M403" s="6" t="s">
        <v>113</v>
      </c>
      <c r="O403" s="6" t="s">
        <v>1233</v>
      </c>
      <c r="P403" s="6" t="str">
        <f t="shared" si="6"/>
        <v>v
v
v
v
v
v</v>
      </c>
      <c r="Q403" s="6" t="s">
        <v>35</v>
      </c>
      <c r="R403" s="6">
        <v>454</v>
      </c>
    </row>
    <row r="404" spans="1:18" ht="76.5" x14ac:dyDescent="0.25">
      <c r="A404" s="6" t="s">
        <v>1574</v>
      </c>
      <c r="C404" s="6" t="s">
        <v>1575</v>
      </c>
      <c r="D404" s="6" t="s">
        <v>1542</v>
      </c>
      <c r="E404" s="37" t="s">
        <v>1576</v>
      </c>
      <c r="F404" s="6" t="s">
        <v>35</v>
      </c>
      <c r="G404" s="6" t="s">
        <v>954</v>
      </c>
      <c r="I404" s="32"/>
      <c r="J404" s="32"/>
      <c r="K404" s="32"/>
      <c r="L404" s="6"/>
      <c r="M404" s="6" t="s">
        <v>113</v>
      </c>
      <c r="O404" s="6" t="s">
        <v>1233</v>
      </c>
      <c r="P404" s="6" t="str">
        <f t="shared" si="6"/>
        <v>v
v
v
v
v
v</v>
      </c>
      <c r="Q404" s="6" t="s">
        <v>35</v>
      </c>
      <c r="R404" s="6">
        <v>454</v>
      </c>
    </row>
    <row r="405" spans="1:18" ht="76.5" x14ac:dyDescent="0.25">
      <c r="A405" s="6" t="s">
        <v>1577</v>
      </c>
      <c r="C405" s="6" t="s">
        <v>1578</v>
      </c>
      <c r="D405" s="6" t="s">
        <v>1542</v>
      </c>
      <c r="E405" s="37" t="s">
        <v>1579</v>
      </c>
      <c r="F405" s="6" t="s">
        <v>35</v>
      </c>
      <c r="I405" s="32"/>
      <c r="J405" s="32"/>
      <c r="K405" s="32"/>
      <c r="L405" s="6"/>
      <c r="M405" s="6" t="s">
        <v>113</v>
      </c>
      <c r="O405" s="6" t="s">
        <v>1233</v>
      </c>
      <c r="P405" s="6" t="str">
        <f t="shared" si="6"/>
        <v>v
v
v
v
v
v</v>
      </c>
      <c r="Q405" s="6" t="s">
        <v>45</v>
      </c>
    </row>
    <row r="406" spans="1:18" ht="76.5" x14ac:dyDescent="0.25">
      <c r="A406" s="6" t="s">
        <v>1580</v>
      </c>
      <c r="C406" s="6" t="s">
        <v>1581</v>
      </c>
      <c r="D406" s="6" t="s">
        <v>1542</v>
      </c>
      <c r="E406" s="37" t="s">
        <v>1582</v>
      </c>
      <c r="F406" s="6" t="s">
        <v>35</v>
      </c>
      <c r="I406" s="32"/>
      <c r="J406" s="32"/>
      <c r="K406" s="32"/>
      <c r="L406" s="6"/>
      <c r="M406" s="6" t="s">
        <v>113</v>
      </c>
      <c r="O406" s="6" t="s">
        <v>1233</v>
      </c>
      <c r="P406" s="6" t="str">
        <f t="shared" si="6"/>
        <v>v
v
v
v
v
v</v>
      </c>
      <c r="Q406" s="6" t="s">
        <v>45</v>
      </c>
    </row>
    <row r="407" spans="1:18" ht="76.5" x14ac:dyDescent="0.25">
      <c r="A407" s="6" t="s">
        <v>1583</v>
      </c>
      <c r="C407" s="6" t="s">
        <v>1584</v>
      </c>
      <c r="D407" s="6" t="s">
        <v>1542</v>
      </c>
      <c r="E407" s="37" t="s">
        <v>1585</v>
      </c>
      <c r="F407" s="6" t="s">
        <v>160</v>
      </c>
      <c r="G407" s="6" t="s">
        <v>28</v>
      </c>
      <c r="I407" s="32"/>
      <c r="J407" s="32"/>
      <c r="K407" s="32"/>
      <c r="L407" s="6"/>
      <c r="M407" s="6" t="s">
        <v>113</v>
      </c>
      <c r="O407" s="6" t="s">
        <v>1233</v>
      </c>
      <c r="P407" s="6" t="str">
        <f t="shared" si="6"/>
        <v>v
v
v
v
v
v</v>
      </c>
      <c r="Q407" s="6" t="s">
        <v>160</v>
      </c>
    </row>
    <row r="408" spans="1:18" ht="76.5" x14ac:dyDescent="0.25">
      <c r="A408" s="6" t="s">
        <v>1586</v>
      </c>
      <c r="C408" s="6" t="s">
        <v>1587</v>
      </c>
      <c r="D408" s="6" t="s">
        <v>1542</v>
      </c>
      <c r="E408" s="37" t="s">
        <v>1588</v>
      </c>
      <c r="F408" s="6" t="s">
        <v>35</v>
      </c>
      <c r="G408" s="6" t="s">
        <v>954</v>
      </c>
      <c r="I408" s="32"/>
      <c r="J408" s="32"/>
      <c r="K408" s="32"/>
      <c r="L408" s="6"/>
      <c r="M408" s="6" t="s">
        <v>113</v>
      </c>
      <c r="O408" s="6" t="s">
        <v>1233</v>
      </c>
      <c r="P408" s="6" t="str">
        <f t="shared" si="6"/>
        <v>v
v
v
v
v
v</v>
      </c>
      <c r="Q408" s="6" t="s">
        <v>35</v>
      </c>
      <c r="R408" s="6">
        <v>454</v>
      </c>
    </row>
    <row r="409" spans="1:18" ht="76.5" x14ac:dyDescent="0.25">
      <c r="A409" s="6" t="s">
        <v>1589</v>
      </c>
      <c r="C409" s="6" t="s">
        <v>1590</v>
      </c>
      <c r="D409" s="6" t="s">
        <v>1542</v>
      </c>
      <c r="E409" s="37" t="s">
        <v>1591</v>
      </c>
      <c r="F409" s="6" t="s">
        <v>35</v>
      </c>
      <c r="G409" s="6" t="s">
        <v>954</v>
      </c>
      <c r="I409" s="32"/>
      <c r="J409" s="32"/>
      <c r="K409" s="32"/>
      <c r="L409" s="6"/>
      <c r="M409" s="6" t="s">
        <v>113</v>
      </c>
      <c r="O409" s="6" t="s">
        <v>1233</v>
      </c>
      <c r="P409" s="6" t="str">
        <f t="shared" si="6"/>
        <v>v
v
v
v
v
v</v>
      </c>
      <c r="Q409" s="6" t="s">
        <v>35</v>
      </c>
      <c r="R409" s="6">
        <v>454</v>
      </c>
    </row>
    <row r="410" spans="1:18" ht="76.5" x14ac:dyDescent="0.25">
      <c r="A410" s="6" t="s">
        <v>1592</v>
      </c>
      <c r="C410" s="6" t="s">
        <v>1593</v>
      </c>
      <c r="D410" s="6" t="s">
        <v>1542</v>
      </c>
      <c r="E410" s="37" t="s">
        <v>1594</v>
      </c>
      <c r="F410" s="6" t="s">
        <v>35</v>
      </c>
      <c r="G410" s="6" t="s">
        <v>954</v>
      </c>
      <c r="I410" s="32"/>
      <c r="J410" s="32"/>
      <c r="K410" s="32"/>
      <c r="L410" s="6"/>
      <c r="M410" s="6" t="s">
        <v>113</v>
      </c>
      <c r="O410" s="6" t="s">
        <v>1233</v>
      </c>
      <c r="P410" s="6" t="str">
        <f t="shared" si="6"/>
        <v>v
v
v
v
v
v</v>
      </c>
      <c r="Q410" s="6" t="s">
        <v>35</v>
      </c>
      <c r="R410" s="6">
        <v>454</v>
      </c>
    </row>
    <row r="411" spans="1:18" ht="76.5" x14ac:dyDescent="0.25">
      <c r="A411" s="6" t="s">
        <v>1595</v>
      </c>
      <c r="C411" s="6" t="s">
        <v>1596</v>
      </c>
      <c r="D411" s="6" t="s">
        <v>1542</v>
      </c>
      <c r="E411" s="37" t="s">
        <v>1597</v>
      </c>
      <c r="F411" s="6" t="s">
        <v>35</v>
      </c>
      <c r="G411" s="6" t="s">
        <v>954</v>
      </c>
      <c r="I411" s="32"/>
      <c r="J411" s="32"/>
      <c r="K411" s="32"/>
      <c r="L411" s="6"/>
      <c r="M411" s="6" t="s">
        <v>113</v>
      </c>
      <c r="O411" s="6" t="s">
        <v>1233</v>
      </c>
      <c r="P411" s="6" t="str">
        <f t="shared" si="6"/>
        <v>v
v
v
v
v
v</v>
      </c>
      <c r="Q411" s="6" t="s">
        <v>35</v>
      </c>
      <c r="R411" s="6">
        <v>454</v>
      </c>
    </row>
    <row r="412" spans="1:18" ht="76.5" x14ac:dyDescent="0.25">
      <c r="A412" s="6" t="s">
        <v>1598</v>
      </c>
      <c r="C412" s="6" t="s">
        <v>1599</v>
      </c>
      <c r="D412" s="6" t="s">
        <v>1542</v>
      </c>
      <c r="E412" s="37" t="s">
        <v>1600</v>
      </c>
      <c r="F412" s="6" t="s">
        <v>35</v>
      </c>
      <c r="G412" s="6" t="s">
        <v>954</v>
      </c>
      <c r="I412" s="32"/>
      <c r="J412" s="32"/>
      <c r="K412" s="32"/>
      <c r="L412" s="6"/>
      <c r="M412" s="6" t="s">
        <v>113</v>
      </c>
      <c r="O412" s="6" t="s">
        <v>1233</v>
      </c>
      <c r="P412" s="6" t="str">
        <f t="shared" si="6"/>
        <v>v
v
v
v
v
v</v>
      </c>
      <c r="Q412" s="6" t="s">
        <v>35</v>
      </c>
      <c r="R412" s="6">
        <v>454</v>
      </c>
    </row>
    <row r="413" spans="1:18" ht="76.5" x14ac:dyDescent="0.25">
      <c r="A413" s="6" t="s">
        <v>1601</v>
      </c>
      <c r="C413" s="6" t="s">
        <v>1602</v>
      </c>
      <c r="D413" s="6" t="s">
        <v>1542</v>
      </c>
      <c r="E413" s="37" t="s">
        <v>1603</v>
      </c>
      <c r="F413" s="6" t="s">
        <v>35</v>
      </c>
      <c r="G413" s="6" t="s">
        <v>954</v>
      </c>
      <c r="I413" s="32"/>
      <c r="J413" s="32"/>
      <c r="K413" s="32"/>
      <c r="L413" s="6"/>
      <c r="M413" s="6" t="s">
        <v>113</v>
      </c>
      <c r="O413" s="6" t="s">
        <v>1233</v>
      </c>
      <c r="P413" s="6" t="str">
        <f t="shared" si="6"/>
        <v>v
v
v
v
v
v</v>
      </c>
      <c r="Q413" s="6" t="s">
        <v>35</v>
      </c>
      <c r="R413" s="6">
        <v>454</v>
      </c>
    </row>
    <row r="414" spans="1:18" ht="76.5" x14ac:dyDescent="0.25">
      <c r="A414" s="6" t="s">
        <v>1604</v>
      </c>
      <c r="C414" s="6" t="s">
        <v>1605</v>
      </c>
      <c r="D414" s="6" t="s">
        <v>1542</v>
      </c>
      <c r="E414" s="37" t="s">
        <v>1606</v>
      </c>
      <c r="F414" s="6" t="s">
        <v>160</v>
      </c>
      <c r="G414" s="6" t="s">
        <v>28</v>
      </c>
      <c r="I414" s="32"/>
      <c r="J414" s="32"/>
      <c r="K414" s="32"/>
      <c r="L414" s="6"/>
      <c r="M414" s="6" t="s">
        <v>113</v>
      </c>
      <c r="O414" s="6" t="s">
        <v>1233</v>
      </c>
      <c r="P414" s="6" t="str">
        <f t="shared" si="6"/>
        <v>v
v
v
v
v
v</v>
      </c>
      <c r="Q414" s="6" t="s">
        <v>160</v>
      </c>
    </row>
    <row r="415" spans="1:18" ht="76.5" x14ac:dyDescent="0.25">
      <c r="A415" s="6" t="s">
        <v>1607</v>
      </c>
      <c r="C415" s="6" t="s">
        <v>1608</v>
      </c>
      <c r="D415" s="6" t="s">
        <v>1609</v>
      </c>
      <c r="E415" s="37" t="s">
        <v>1610</v>
      </c>
      <c r="F415" s="6" t="s">
        <v>35</v>
      </c>
      <c r="G415" s="6" t="s">
        <v>954</v>
      </c>
      <c r="I415" s="32"/>
      <c r="J415" s="32"/>
      <c r="K415" s="32"/>
      <c r="L415" s="6"/>
      <c r="M415" s="6" t="s">
        <v>113</v>
      </c>
      <c r="O415" s="6" t="s">
        <v>1233</v>
      </c>
      <c r="P415" s="6" t="str">
        <f t="shared" si="6"/>
        <v>v
v
v
v
v
v</v>
      </c>
      <c r="Q415" s="6" t="s">
        <v>35</v>
      </c>
      <c r="R415" s="6">
        <v>454</v>
      </c>
    </row>
    <row r="416" spans="1:18" ht="76.5" x14ac:dyDescent="0.25">
      <c r="A416" s="6" t="s">
        <v>1611</v>
      </c>
      <c r="C416" s="6" t="s">
        <v>1612</v>
      </c>
      <c r="D416" s="6" t="s">
        <v>1609</v>
      </c>
      <c r="E416" s="37" t="s">
        <v>1613</v>
      </c>
      <c r="F416" s="6" t="s">
        <v>160</v>
      </c>
      <c r="G416" s="6" t="s">
        <v>28</v>
      </c>
      <c r="I416" s="32"/>
      <c r="J416" s="32"/>
      <c r="K416" s="32"/>
      <c r="L416" s="6"/>
      <c r="M416" s="6" t="s">
        <v>113</v>
      </c>
      <c r="O416" s="6" t="s">
        <v>1233</v>
      </c>
      <c r="P416" s="6" t="str">
        <f t="shared" si="6"/>
        <v>v
v
v
v
v
v</v>
      </c>
      <c r="Q416" s="6" t="s">
        <v>160</v>
      </c>
    </row>
    <row r="417" spans="1:19" ht="76.5" x14ac:dyDescent="0.25">
      <c r="A417" s="6" t="s">
        <v>1614</v>
      </c>
      <c r="C417" s="6" t="s">
        <v>1615</v>
      </c>
      <c r="D417" s="6" t="s">
        <v>1609</v>
      </c>
      <c r="E417" s="37" t="s">
        <v>1616</v>
      </c>
      <c r="F417" s="6" t="s">
        <v>160</v>
      </c>
      <c r="G417" s="6" t="s">
        <v>28</v>
      </c>
      <c r="I417" s="32"/>
      <c r="J417" s="32"/>
      <c r="K417" s="32"/>
      <c r="L417" s="6"/>
      <c r="M417" s="6" t="s">
        <v>113</v>
      </c>
      <c r="O417" s="6" t="s">
        <v>1233</v>
      </c>
      <c r="P417" s="6" t="str">
        <f t="shared" si="6"/>
        <v>v
v
v
v
v
v</v>
      </c>
      <c r="Q417" s="6" t="s">
        <v>160</v>
      </c>
    </row>
    <row r="418" spans="1:19" ht="76.5" x14ac:dyDescent="0.25">
      <c r="A418" s="6" t="s">
        <v>1617</v>
      </c>
      <c r="C418" s="6" t="s">
        <v>1618</v>
      </c>
      <c r="D418" s="6" t="s">
        <v>1609</v>
      </c>
      <c r="E418" s="37" t="s">
        <v>1619</v>
      </c>
      <c r="F418" s="6" t="s">
        <v>35</v>
      </c>
      <c r="G418" s="6" t="s">
        <v>954</v>
      </c>
      <c r="I418" s="32"/>
      <c r="J418" s="32"/>
      <c r="K418" s="32"/>
      <c r="L418" s="6"/>
      <c r="M418" s="6" t="s">
        <v>113</v>
      </c>
      <c r="O418" s="6" t="s">
        <v>1233</v>
      </c>
      <c r="P418" s="6" t="str">
        <f t="shared" si="6"/>
        <v>v
v
v
v
v
v</v>
      </c>
      <c r="Q418" s="6" t="s">
        <v>35</v>
      </c>
      <c r="R418" s="6">
        <v>454</v>
      </c>
    </row>
    <row r="419" spans="1:19" ht="76.5" x14ac:dyDescent="0.25">
      <c r="A419" s="6" t="s">
        <v>1620</v>
      </c>
      <c r="C419" s="6" t="s">
        <v>1621</v>
      </c>
      <c r="D419" s="6" t="s">
        <v>1609</v>
      </c>
      <c r="E419" s="37" t="s">
        <v>1622</v>
      </c>
      <c r="F419" s="6" t="s">
        <v>160</v>
      </c>
      <c r="G419" s="6" t="s">
        <v>28</v>
      </c>
      <c r="I419" s="32"/>
      <c r="J419" s="32"/>
      <c r="K419" s="32"/>
      <c r="L419" s="6"/>
      <c r="M419" s="6" t="s">
        <v>113</v>
      </c>
      <c r="O419" s="6" t="s">
        <v>1233</v>
      </c>
      <c r="P419" s="6" t="str">
        <f t="shared" si="6"/>
        <v>v
v
v
v
v
v</v>
      </c>
      <c r="Q419" s="6" t="s">
        <v>160</v>
      </c>
    </row>
    <row r="420" spans="1:19" ht="76.5" x14ac:dyDescent="0.25">
      <c r="A420" s="6" t="s">
        <v>1623</v>
      </c>
      <c r="C420" s="6" t="s">
        <v>1624</v>
      </c>
      <c r="D420" s="6" t="s">
        <v>1609</v>
      </c>
      <c r="E420" s="37" t="s">
        <v>1625</v>
      </c>
      <c r="F420" s="6" t="s">
        <v>35</v>
      </c>
      <c r="G420" s="6" t="s">
        <v>954</v>
      </c>
      <c r="I420" s="32"/>
      <c r="J420" s="32"/>
      <c r="K420" s="32"/>
      <c r="L420" s="6"/>
      <c r="M420" s="6" t="s">
        <v>113</v>
      </c>
      <c r="O420" s="6" t="s">
        <v>1233</v>
      </c>
      <c r="P420" s="6" t="str">
        <f t="shared" si="6"/>
        <v>v
v
v
v
v
v</v>
      </c>
      <c r="Q420" s="6" t="s">
        <v>35</v>
      </c>
      <c r="R420" s="6">
        <v>454</v>
      </c>
    </row>
    <row r="421" spans="1:19" ht="76.5" x14ac:dyDescent="0.25">
      <c r="A421" s="6" t="s">
        <v>1626</v>
      </c>
      <c r="C421" s="6" t="s">
        <v>1627</v>
      </c>
      <c r="D421" s="6" t="s">
        <v>1628</v>
      </c>
      <c r="E421" s="37" t="s">
        <v>2885</v>
      </c>
      <c r="F421" s="6" t="s">
        <v>35</v>
      </c>
      <c r="G421" s="6" t="s">
        <v>62</v>
      </c>
      <c r="I421" s="32"/>
      <c r="J421" s="32"/>
      <c r="K421" s="32"/>
      <c r="L421" s="6"/>
      <c r="M421" s="45" t="s">
        <v>64</v>
      </c>
      <c r="O421" s="6" t="s">
        <v>689</v>
      </c>
      <c r="P421" s="6" t="str">
        <f t="shared" si="6"/>
        <v>v
v
v
v
v
v</v>
      </c>
      <c r="Q421" s="6" t="s">
        <v>35</v>
      </c>
      <c r="S421" s="6" t="s">
        <v>127</v>
      </c>
    </row>
    <row r="422" spans="1:19" ht="76.5" x14ac:dyDescent="0.25">
      <c r="A422" s="6" t="s">
        <v>1629</v>
      </c>
      <c r="C422" s="6" t="s">
        <v>1630</v>
      </c>
      <c r="D422" s="6" t="s">
        <v>1631</v>
      </c>
      <c r="E422" s="37" t="s">
        <v>1632</v>
      </c>
      <c r="F422" s="6" t="s">
        <v>35</v>
      </c>
      <c r="G422" s="6" t="s">
        <v>36</v>
      </c>
      <c r="I422" s="32"/>
      <c r="J422" s="32"/>
      <c r="K422" s="32"/>
      <c r="L422" s="6"/>
      <c r="M422" s="45" t="s">
        <v>64</v>
      </c>
      <c r="O422" s="6" t="s">
        <v>689</v>
      </c>
      <c r="P422" s="6" t="str">
        <f t="shared" si="6"/>
        <v>v
v
v
v
v
v</v>
      </c>
      <c r="Q422" s="6" t="s">
        <v>35</v>
      </c>
      <c r="R422" s="6">
        <v>481</v>
      </c>
    </row>
    <row r="423" spans="1:19" ht="76.5" x14ac:dyDescent="0.25">
      <c r="A423" s="6" t="s">
        <v>1633</v>
      </c>
      <c r="C423" s="6" t="s">
        <v>1634</v>
      </c>
      <c r="D423" s="6" t="s">
        <v>48</v>
      </c>
      <c r="E423" s="37" t="s">
        <v>1635</v>
      </c>
      <c r="F423" s="6" t="s">
        <v>35</v>
      </c>
      <c r="G423" s="6" t="s">
        <v>62</v>
      </c>
      <c r="I423" s="32"/>
      <c r="J423" s="32"/>
      <c r="K423" s="32"/>
      <c r="L423" s="6"/>
      <c r="M423" s="45" t="s">
        <v>50</v>
      </c>
      <c r="O423" s="6" t="s">
        <v>689</v>
      </c>
      <c r="P423" s="6" t="str">
        <f t="shared" si="6"/>
        <v>v
v
v
v
v
v</v>
      </c>
      <c r="Q423" s="6" t="s">
        <v>35</v>
      </c>
      <c r="S423" s="6" t="s">
        <v>127</v>
      </c>
    </row>
    <row r="424" spans="1:19" ht="76.5" x14ac:dyDescent="0.25">
      <c r="A424" s="6" t="s">
        <v>1636</v>
      </c>
      <c r="C424" s="6" t="s">
        <v>1637</v>
      </c>
      <c r="D424" s="6" t="s">
        <v>1638</v>
      </c>
      <c r="E424" s="37" t="s">
        <v>1639</v>
      </c>
      <c r="F424" s="6" t="s">
        <v>24</v>
      </c>
      <c r="G424" s="6" t="s">
        <v>62</v>
      </c>
      <c r="I424" s="32"/>
      <c r="J424" s="32"/>
      <c r="K424" s="32"/>
      <c r="L424" s="6"/>
      <c r="M424" s="45" t="s">
        <v>64</v>
      </c>
      <c r="O424" s="6" t="s">
        <v>689</v>
      </c>
      <c r="P424" s="6" t="str">
        <f t="shared" si="6"/>
        <v>v
v
v
v
v
v</v>
      </c>
      <c r="Q424" s="6" t="s">
        <v>24</v>
      </c>
      <c r="R424" s="6" t="s">
        <v>763</v>
      </c>
    </row>
    <row r="425" spans="1:19" ht="76.5" x14ac:dyDescent="0.25">
      <c r="A425" s="6" t="s">
        <v>1640</v>
      </c>
      <c r="C425" s="6" t="s">
        <v>1641</v>
      </c>
      <c r="D425" s="6" t="s">
        <v>1115</v>
      </c>
      <c r="E425" s="37" t="s">
        <v>1642</v>
      </c>
      <c r="F425" s="6" t="s">
        <v>160</v>
      </c>
      <c r="G425" s="6" t="s">
        <v>62</v>
      </c>
      <c r="H425" s="6" t="s">
        <v>885</v>
      </c>
      <c r="I425" s="32"/>
      <c r="J425" s="32"/>
      <c r="K425" s="32"/>
      <c r="L425" s="6"/>
      <c r="M425" s="45" t="s">
        <v>2845</v>
      </c>
      <c r="N425" s="6" t="s">
        <v>1643</v>
      </c>
      <c r="O425" s="6" t="s">
        <v>1644</v>
      </c>
      <c r="P425" s="6" t="str">
        <f t="shared" si="6"/>
        <v>v
v
v
v
v
v</v>
      </c>
      <c r="Q425" s="6" t="s">
        <v>160</v>
      </c>
    </row>
    <row r="426" spans="1:19" ht="76.5" x14ac:dyDescent="0.25">
      <c r="A426" s="6" t="s">
        <v>1645</v>
      </c>
      <c r="C426" s="6" t="s">
        <v>1646</v>
      </c>
      <c r="D426" s="6" t="s">
        <v>859</v>
      </c>
      <c r="E426" s="37" t="s">
        <v>1647</v>
      </c>
      <c r="F426" s="6" t="s">
        <v>35</v>
      </c>
      <c r="G426" s="6" t="s">
        <v>62</v>
      </c>
      <c r="I426" s="32"/>
      <c r="J426" s="32"/>
      <c r="K426" s="32"/>
      <c r="L426" s="6"/>
      <c r="M426" s="6" t="s">
        <v>113</v>
      </c>
      <c r="N426" s="6" t="s">
        <v>1648</v>
      </c>
      <c r="O426" s="6" t="s">
        <v>1649</v>
      </c>
      <c r="P426" s="6" t="str">
        <f t="shared" si="6"/>
        <v>v
v
v
v
v
v</v>
      </c>
      <c r="Q426" s="6" t="s">
        <v>75</v>
      </c>
    </row>
    <row r="427" spans="1:19" ht="76.5" x14ac:dyDescent="0.25">
      <c r="A427" s="6" t="s">
        <v>1650</v>
      </c>
      <c r="C427" s="6" t="s">
        <v>1651</v>
      </c>
      <c r="D427" s="6" t="s">
        <v>1652</v>
      </c>
      <c r="E427" s="37" t="s">
        <v>1653</v>
      </c>
      <c r="F427" s="6" t="s">
        <v>35</v>
      </c>
      <c r="G427" s="6" t="s">
        <v>62</v>
      </c>
      <c r="I427" s="32"/>
      <c r="J427" s="32"/>
      <c r="K427" s="32"/>
      <c r="L427" s="6"/>
      <c r="M427" s="45" t="s">
        <v>869</v>
      </c>
      <c r="O427" s="6" t="s">
        <v>1649</v>
      </c>
      <c r="P427" s="6" t="str">
        <f t="shared" si="6"/>
        <v>v
v
v
v
v
v</v>
      </c>
      <c r="Q427" s="6" t="s">
        <v>75</v>
      </c>
    </row>
    <row r="428" spans="1:19" ht="76.5" x14ac:dyDescent="0.25">
      <c r="A428" s="6" t="s">
        <v>1654</v>
      </c>
      <c r="C428" s="6" t="s">
        <v>1655</v>
      </c>
      <c r="D428" s="6" t="s">
        <v>1652</v>
      </c>
      <c r="E428" s="37" t="s">
        <v>1656</v>
      </c>
      <c r="F428" s="6" t="s">
        <v>35</v>
      </c>
      <c r="G428" s="6" t="s">
        <v>62</v>
      </c>
      <c r="I428" s="32"/>
      <c r="J428" s="32"/>
      <c r="K428" s="32"/>
      <c r="L428" s="6"/>
      <c r="M428" s="45" t="s">
        <v>869</v>
      </c>
      <c r="O428" s="6" t="s">
        <v>1649</v>
      </c>
      <c r="P428" s="6" t="str">
        <f t="shared" si="6"/>
        <v>v
v
v
v
v
v</v>
      </c>
      <c r="Q428" s="6" t="s">
        <v>75</v>
      </c>
    </row>
    <row r="429" spans="1:19" ht="76.5" x14ac:dyDescent="0.25">
      <c r="A429" s="6" t="s">
        <v>1657</v>
      </c>
      <c r="C429" s="6" t="s">
        <v>1658</v>
      </c>
      <c r="D429" s="6" t="s">
        <v>1652</v>
      </c>
      <c r="E429" s="37" t="s">
        <v>1659</v>
      </c>
      <c r="F429" s="6" t="s">
        <v>35</v>
      </c>
      <c r="G429" s="6" t="s">
        <v>62</v>
      </c>
      <c r="I429" s="32"/>
      <c r="J429" s="32"/>
      <c r="K429" s="32"/>
      <c r="L429" s="6"/>
      <c r="M429" s="45" t="s">
        <v>869</v>
      </c>
      <c r="O429" s="6" t="s">
        <v>1649</v>
      </c>
      <c r="P429" s="6" t="str">
        <f t="shared" si="6"/>
        <v>v
v
v
v
v
v</v>
      </c>
      <c r="Q429" s="6" t="s">
        <v>75</v>
      </c>
    </row>
    <row r="430" spans="1:19" ht="76.5" x14ac:dyDescent="0.25">
      <c r="A430" s="6" t="s">
        <v>1660</v>
      </c>
      <c r="C430" s="6" t="s">
        <v>1661</v>
      </c>
      <c r="D430" s="6" t="s">
        <v>1652</v>
      </c>
      <c r="E430" s="37" t="s">
        <v>1662</v>
      </c>
      <c r="F430" s="6" t="s">
        <v>35</v>
      </c>
      <c r="G430" s="6" t="s">
        <v>62</v>
      </c>
      <c r="I430" s="32"/>
      <c r="J430" s="32"/>
      <c r="K430" s="32"/>
      <c r="L430" s="6"/>
      <c r="M430" s="45" t="s">
        <v>869</v>
      </c>
      <c r="O430" s="6" t="s">
        <v>1649</v>
      </c>
      <c r="P430" s="6" t="str">
        <f t="shared" si="6"/>
        <v>v
v
v
v
v
v</v>
      </c>
      <c r="Q430" s="6" t="s">
        <v>75</v>
      </c>
    </row>
    <row r="431" spans="1:19" ht="76.5" x14ac:dyDescent="0.25">
      <c r="A431" s="6" t="s">
        <v>1663</v>
      </c>
      <c r="C431" s="6" t="s">
        <v>1664</v>
      </c>
      <c r="D431" s="6" t="s">
        <v>1652</v>
      </c>
      <c r="E431" s="37" t="s">
        <v>1665</v>
      </c>
      <c r="F431" s="6" t="s">
        <v>35</v>
      </c>
      <c r="G431" s="6" t="s">
        <v>62</v>
      </c>
      <c r="I431" s="32"/>
      <c r="J431" s="32"/>
      <c r="K431" s="32"/>
      <c r="L431" s="6"/>
      <c r="M431" s="45" t="s">
        <v>869</v>
      </c>
      <c r="O431" s="6" t="s">
        <v>1649</v>
      </c>
      <c r="P431" s="6" t="str">
        <f t="shared" si="6"/>
        <v>v
v
v
v
v
v</v>
      </c>
      <c r="Q431" s="6" t="s">
        <v>75</v>
      </c>
    </row>
    <row r="432" spans="1:19" ht="76.5" x14ac:dyDescent="0.25">
      <c r="A432" s="6" t="s">
        <v>1666</v>
      </c>
      <c r="C432" s="6" t="s">
        <v>1667</v>
      </c>
      <c r="D432" s="6" t="s">
        <v>1652</v>
      </c>
      <c r="E432" s="37" t="s">
        <v>1668</v>
      </c>
      <c r="F432" s="6" t="s">
        <v>35</v>
      </c>
      <c r="G432" s="6" t="s">
        <v>62</v>
      </c>
      <c r="I432" s="32"/>
      <c r="J432" s="32"/>
      <c r="K432" s="32"/>
      <c r="L432" s="6"/>
      <c r="M432" s="45" t="s">
        <v>869</v>
      </c>
      <c r="O432" s="6" t="s">
        <v>1649</v>
      </c>
      <c r="P432" s="6" t="str">
        <f t="shared" si="6"/>
        <v>v
v
v
v
v
v</v>
      </c>
      <c r="Q432" s="6" t="s">
        <v>75</v>
      </c>
    </row>
    <row r="433" spans="1:19" ht="76.5" x14ac:dyDescent="0.25">
      <c r="A433" s="6" t="s">
        <v>1669</v>
      </c>
      <c r="C433" s="6" t="s">
        <v>1670</v>
      </c>
      <c r="D433" s="6" t="s">
        <v>1652</v>
      </c>
      <c r="E433" s="37" t="s">
        <v>1671</v>
      </c>
      <c r="F433" s="6" t="s">
        <v>35</v>
      </c>
      <c r="G433" s="6" t="s">
        <v>62</v>
      </c>
      <c r="I433" s="32"/>
      <c r="J433" s="32"/>
      <c r="K433" s="32"/>
      <c r="L433" s="6"/>
      <c r="M433" s="45" t="s">
        <v>869</v>
      </c>
      <c r="O433" s="6" t="s">
        <v>1649</v>
      </c>
      <c r="P433" s="6" t="str">
        <f t="shared" si="6"/>
        <v>v
v
v
v
v
v</v>
      </c>
      <c r="Q433" s="6" t="s">
        <v>75</v>
      </c>
    </row>
    <row r="434" spans="1:19" ht="76.5" x14ac:dyDescent="0.25">
      <c r="A434" s="6" t="s">
        <v>1672</v>
      </c>
      <c r="C434" s="6" t="s">
        <v>1673</v>
      </c>
      <c r="D434" s="6" t="s">
        <v>1652</v>
      </c>
      <c r="E434" s="37" t="s">
        <v>1674</v>
      </c>
      <c r="F434" s="6" t="s">
        <v>35</v>
      </c>
      <c r="G434" s="6" t="s">
        <v>62</v>
      </c>
      <c r="I434" s="32"/>
      <c r="J434" s="32"/>
      <c r="K434" s="32"/>
      <c r="L434" s="6"/>
      <c r="M434" s="45" t="s">
        <v>869</v>
      </c>
      <c r="O434" s="6" t="s">
        <v>1649</v>
      </c>
      <c r="P434" s="6" t="str">
        <f t="shared" si="6"/>
        <v>v
v
v
v
v
v</v>
      </c>
      <c r="Q434" s="6" t="s">
        <v>75</v>
      </c>
    </row>
    <row r="435" spans="1:19" ht="76.5" x14ac:dyDescent="0.25">
      <c r="A435" s="6" t="s">
        <v>1675</v>
      </c>
      <c r="C435" s="6" t="s">
        <v>1676</v>
      </c>
      <c r="D435" s="6" t="s">
        <v>1652</v>
      </c>
      <c r="E435" s="37" t="s">
        <v>1677</v>
      </c>
      <c r="F435" s="6" t="s">
        <v>35</v>
      </c>
      <c r="G435" s="6" t="s">
        <v>62</v>
      </c>
      <c r="I435" s="32"/>
      <c r="J435" s="32"/>
      <c r="K435" s="32"/>
      <c r="L435" s="6"/>
      <c r="M435" s="45" t="s">
        <v>869</v>
      </c>
      <c r="O435" s="6" t="s">
        <v>1649</v>
      </c>
      <c r="P435" s="6" t="str">
        <f t="shared" si="6"/>
        <v>v
v
v
v
v
v</v>
      </c>
      <c r="Q435" s="6" t="s">
        <v>75</v>
      </c>
    </row>
    <row r="436" spans="1:19" ht="76.5" x14ac:dyDescent="0.25">
      <c r="A436" s="6" t="s">
        <v>1678</v>
      </c>
      <c r="C436" s="6" t="s">
        <v>1679</v>
      </c>
      <c r="D436" s="6" t="s">
        <v>1652</v>
      </c>
      <c r="E436" s="37" t="s">
        <v>1680</v>
      </c>
      <c r="F436" s="6" t="s">
        <v>35</v>
      </c>
      <c r="G436" s="6" t="s">
        <v>62</v>
      </c>
      <c r="I436" s="32"/>
      <c r="J436" s="32"/>
      <c r="K436" s="32"/>
      <c r="L436" s="6"/>
      <c r="M436" s="45" t="s">
        <v>869</v>
      </c>
      <c r="O436" s="6" t="s">
        <v>1649</v>
      </c>
      <c r="P436" s="6" t="str">
        <f t="shared" si="6"/>
        <v>v
v
v
v
v
v</v>
      </c>
      <c r="Q436" s="6" t="s">
        <v>75</v>
      </c>
    </row>
    <row r="437" spans="1:19" ht="76.5" x14ac:dyDescent="0.25">
      <c r="A437" s="6" t="s">
        <v>1681</v>
      </c>
      <c r="C437" s="6" t="s">
        <v>1682</v>
      </c>
      <c r="D437" s="6" t="s">
        <v>1683</v>
      </c>
      <c r="E437" s="37" t="s">
        <v>1684</v>
      </c>
      <c r="F437" s="6" t="s">
        <v>35</v>
      </c>
      <c r="G437" s="6" t="s">
        <v>62</v>
      </c>
      <c r="I437" s="32">
        <v>1863</v>
      </c>
      <c r="J437" s="32">
        <v>1863</v>
      </c>
      <c r="K437" s="32">
        <v>1863</v>
      </c>
      <c r="L437" s="6"/>
      <c r="M437" s="6" t="s">
        <v>30</v>
      </c>
      <c r="O437" s="6" t="s">
        <v>1649</v>
      </c>
      <c r="P437" s="6" t="str">
        <f t="shared" si="6"/>
        <v>v
v
v
v
v
v</v>
      </c>
      <c r="Q437" s="6" t="s">
        <v>75</v>
      </c>
    </row>
    <row r="438" spans="1:19" ht="76.5" x14ac:dyDescent="0.25">
      <c r="A438" s="6" t="s">
        <v>1685</v>
      </c>
      <c r="C438" s="6" t="s">
        <v>1686</v>
      </c>
      <c r="D438" s="6" t="s">
        <v>1687</v>
      </c>
      <c r="E438" s="37" t="s">
        <v>1688</v>
      </c>
      <c r="F438" s="6" t="s">
        <v>35</v>
      </c>
      <c r="G438" s="6" t="s">
        <v>62</v>
      </c>
      <c r="I438" s="32"/>
      <c r="J438" s="32"/>
      <c r="K438" s="32"/>
      <c r="L438" s="6"/>
      <c r="M438" s="6" t="s">
        <v>113</v>
      </c>
      <c r="O438" s="6" t="s">
        <v>1649</v>
      </c>
      <c r="P438" s="6" t="str">
        <f t="shared" si="6"/>
        <v>v
v
v
v
v
v</v>
      </c>
      <c r="Q438" s="6" t="s">
        <v>75</v>
      </c>
    </row>
    <row r="439" spans="1:19" ht="76.5" x14ac:dyDescent="0.25">
      <c r="A439" s="6" t="s">
        <v>1689</v>
      </c>
      <c r="C439" s="6" t="s">
        <v>1690</v>
      </c>
      <c r="D439" s="6" t="s">
        <v>1691</v>
      </c>
      <c r="E439" s="37" t="s">
        <v>1692</v>
      </c>
      <c r="F439" s="6" t="s">
        <v>35</v>
      </c>
      <c r="G439" s="6" t="s">
        <v>62</v>
      </c>
      <c r="I439" s="7"/>
      <c r="J439" s="7"/>
      <c r="K439" s="7"/>
      <c r="L439" s="6"/>
      <c r="M439" s="45" t="s">
        <v>869</v>
      </c>
      <c r="O439" s="6" t="s">
        <v>1693</v>
      </c>
      <c r="P439" s="6" t="str">
        <f t="shared" si="6"/>
        <v>v
v
v
v
v
v</v>
      </c>
      <c r="Q439" s="6" t="s">
        <v>35</v>
      </c>
    </row>
    <row r="440" spans="1:19" ht="76.5" x14ac:dyDescent="0.25">
      <c r="A440" s="6" t="s">
        <v>1694</v>
      </c>
      <c r="C440" s="6" t="s">
        <v>1695</v>
      </c>
      <c r="D440" s="6" t="s">
        <v>1696</v>
      </c>
      <c r="E440" s="37" t="s">
        <v>1697</v>
      </c>
      <c r="F440" s="6" t="s">
        <v>160</v>
      </c>
      <c r="G440" s="6">
        <v>505</v>
      </c>
      <c r="I440" s="32"/>
      <c r="J440" s="32"/>
      <c r="K440" s="32"/>
      <c r="L440" s="6"/>
      <c r="M440" s="6" t="s">
        <v>113</v>
      </c>
      <c r="N440" s="6" t="s">
        <v>1698</v>
      </c>
      <c r="O440" s="6" t="s">
        <v>1368</v>
      </c>
      <c r="P440" s="6" t="str">
        <f t="shared" si="6"/>
        <v>v
v
v
v
v
v</v>
      </c>
      <c r="Q440" s="6" t="s">
        <v>160</v>
      </c>
    </row>
    <row r="441" spans="1:19" ht="76.5" x14ac:dyDescent="0.25">
      <c r="A441" s="6" t="s">
        <v>1699</v>
      </c>
      <c r="C441" s="6" t="s">
        <v>1700</v>
      </c>
      <c r="D441" s="6" t="s">
        <v>1701</v>
      </c>
      <c r="E441" s="37" t="s">
        <v>1702</v>
      </c>
      <c r="F441" s="6" t="s">
        <v>160</v>
      </c>
      <c r="G441" s="6" t="s">
        <v>28</v>
      </c>
      <c r="I441" s="32"/>
      <c r="J441" s="32"/>
      <c r="K441" s="32"/>
      <c r="L441" s="6"/>
      <c r="M441" s="6" t="s">
        <v>1107</v>
      </c>
      <c r="O441" s="6" t="s">
        <v>1368</v>
      </c>
      <c r="P441" s="6" t="str">
        <f t="shared" si="6"/>
        <v>v
v
v
v
v
v</v>
      </c>
      <c r="Q441" s="6" t="s">
        <v>160</v>
      </c>
    </row>
    <row r="442" spans="1:19" ht="76.5" x14ac:dyDescent="0.25">
      <c r="A442" s="6" t="s">
        <v>1703</v>
      </c>
      <c r="C442" s="6" t="s">
        <v>1704</v>
      </c>
      <c r="D442" s="6" t="s">
        <v>96</v>
      </c>
      <c r="E442" s="37" t="s">
        <v>1705</v>
      </c>
      <c r="F442" s="6" t="s">
        <v>160</v>
      </c>
      <c r="G442" s="6" t="s">
        <v>28</v>
      </c>
      <c r="H442" s="6" t="s">
        <v>1706</v>
      </c>
      <c r="I442" s="32">
        <v>1983</v>
      </c>
      <c r="J442" s="32">
        <v>1983</v>
      </c>
      <c r="K442" s="32">
        <v>1983</v>
      </c>
      <c r="L442" s="6"/>
      <c r="M442" s="6" t="s">
        <v>30</v>
      </c>
      <c r="O442" s="6" t="s">
        <v>1368</v>
      </c>
      <c r="P442" s="6" t="str">
        <f t="shared" si="6"/>
        <v>v
v
v
v
v
v</v>
      </c>
      <c r="Q442" s="6" t="s">
        <v>160</v>
      </c>
    </row>
    <row r="443" spans="1:19" ht="76.5" x14ac:dyDescent="0.25">
      <c r="A443" s="6" t="s">
        <v>1707</v>
      </c>
      <c r="C443" s="6" t="s">
        <v>1708</v>
      </c>
      <c r="D443" s="6" t="s">
        <v>1709</v>
      </c>
      <c r="E443" s="37" t="s">
        <v>1710</v>
      </c>
      <c r="F443" s="6" t="s">
        <v>35</v>
      </c>
      <c r="G443" s="6" t="s">
        <v>62</v>
      </c>
      <c r="H443" s="6" t="s">
        <v>1525</v>
      </c>
      <c r="I443" s="32"/>
      <c r="J443" s="32"/>
      <c r="K443" s="32"/>
      <c r="L443" s="6"/>
      <c r="M443" s="45" t="s">
        <v>64</v>
      </c>
      <c r="O443" s="6" t="s">
        <v>689</v>
      </c>
      <c r="P443" s="6" t="str">
        <f t="shared" si="6"/>
        <v>v
v
v
v
v
v</v>
      </c>
      <c r="Q443" s="6" t="s">
        <v>35</v>
      </c>
      <c r="S443" s="6" t="s">
        <v>127</v>
      </c>
    </row>
    <row r="444" spans="1:19" ht="76.5" x14ac:dyDescent="0.25">
      <c r="A444" s="6" t="s">
        <v>1711</v>
      </c>
      <c r="C444" s="6" t="s">
        <v>1712</v>
      </c>
      <c r="D444" s="6" t="s">
        <v>1130</v>
      </c>
      <c r="E444" s="37" t="s">
        <v>1713</v>
      </c>
      <c r="F444" s="6" t="s">
        <v>160</v>
      </c>
      <c r="G444" s="6" t="s">
        <v>25</v>
      </c>
      <c r="H444" s="6" t="s">
        <v>1714</v>
      </c>
      <c r="I444" s="32">
        <v>1958</v>
      </c>
      <c r="J444" s="32">
        <v>1958</v>
      </c>
      <c r="K444" s="32">
        <v>1958</v>
      </c>
      <c r="L444" s="6"/>
      <c r="M444" s="45" t="s">
        <v>30</v>
      </c>
      <c r="N444" s="6" t="s">
        <v>2877</v>
      </c>
      <c r="O444" s="6" t="s">
        <v>1185</v>
      </c>
      <c r="P444" s="6" t="str">
        <f t="shared" si="6"/>
        <v>v
v
v
v
v
v</v>
      </c>
      <c r="Q444" s="6" t="s">
        <v>160</v>
      </c>
    </row>
    <row r="445" spans="1:19" ht="76.5" x14ac:dyDescent="0.25">
      <c r="A445" s="6" t="s">
        <v>1715</v>
      </c>
      <c r="C445" s="6" t="s">
        <v>1716</v>
      </c>
      <c r="D445" s="6" t="s">
        <v>1130</v>
      </c>
      <c r="E445" s="37" t="s">
        <v>1717</v>
      </c>
      <c r="F445" s="6" t="s">
        <v>160</v>
      </c>
      <c r="G445" s="6" t="s">
        <v>28</v>
      </c>
      <c r="H445" s="6" t="s">
        <v>1718</v>
      </c>
      <c r="I445" s="32">
        <v>1949</v>
      </c>
      <c r="J445" s="32">
        <v>1958</v>
      </c>
      <c r="K445" s="32">
        <v>1958</v>
      </c>
      <c r="L445" s="6"/>
      <c r="M445" s="45" t="s">
        <v>30</v>
      </c>
      <c r="O445" s="6" t="s">
        <v>1185</v>
      </c>
      <c r="P445" s="6" t="str">
        <f t="shared" si="6"/>
        <v>v
v
v
v
v
v</v>
      </c>
      <c r="Q445" s="6" t="s">
        <v>45</v>
      </c>
    </row>
    <row r="446" spans="1:19" ht="76.5" x14ac:dyDescent="0.25">
      <c r="A446" s="6" t="s">
        <v>1719</v>
      </c>
      <c r="C446" s="6" t="s">
        <v>1720</v>
      </c>
      <c r="D446" s="6" t="s">
        <v>48</v>
      </c>
      <c r="E446" s="37" t="s">
        <v>1721</v>
      </c>
      <c r="F446" s="6" t="s">
        <v>35</v>
      </c>
      <c r="G446" s="6" t="s">
        <v>62</v>
      </c>
      <c r="H446" s="6" t="s">
        <v>1525</v>
      </c>
      <c r="I446" s="32"/>
      <c r="J446" s="32"/>
      <c r="K446" s="32"/>
      <c r="L446" s="6"/>
      <c r="M446" s="45" t="s">
        <v>64</v>
      </c>
      <c r="O446" s="6" t="s">
        <v>689</v>
      </c>
      <c r="P446" s="6" t="str">
        <f t="shared" si="6"/>
        <v>v
v
v
v
v
v</v>
      </c>
      <c r="Q446" s="6" t="s">
        <v>35</v>
      </c>
      <c r="S446" s="6" t="s">
        <v>127</v>
      </c>
    </row>
    <row r="447" spans="1:19" ht="76.5" x14ac:dyDescent="0.25">
      <c r="A447" s="6" t="s">
        <v>1722</v>
      </c>
      <c r="C447" s="6" t="s">
        <v>1723</v>
      </c>
      <c r="D447" s="6" t="s">
        <v>1724</v>
      </c>
      <c r="E447" s="37" t="s">
        <v>1725</v>
      </c>
      <c r="F447" s="6" t="s">
        <v>35</v>
      </c>
      <c r="G447" s="6" t="s">
        <v>62</v>
      </c>
      <c r="H447" s="6" t="s">
        <v>1525</v>
      </c>
      <c r="I447" s="32"/>
      <c r="J447" s="32"/>
      <c r="K447" s="32"/>
      <c r="L447" s="6"/>
      <c r="M447" s="45" t="s">
        <v>64</v>
      </c>
      <c r="O447" s="6" t="s">
        <v>689</v>
      </c>
      <c r="P447" s="6" t="str">
        <f t="shared" si="6"/>
        <v>v
v
v
v
v
v</v>
      </c>
      <c r="Q447" s="6" t="s">
        <v>35</v>
      </c>
      <c r="S447" s="6" t="s">
        <v>127</v>
      </c>
    </row>
    <row r="448" spans="1:19" ht="76.5" x14ac:dyDescent="0.25">
      <c r="A448" s="6" t="s">
        <v>1726</v>
      </c>
      <c r="C448" s="6" t="s">
        <v>1727</v>
      </c>
      <c r="D448" s="6" t="s">
        <v>48</v>
      </c>
      <c r="E448" s="37" t="s">
        <v>1728</v>
      </c>
      <c r="F448" s="6" t="s">
        <v>160</v>
      </c>
      <c r="G448" s="6">
        <v>505</v>
      </c>
      <c r="H448" s="6" t="s">
        <v>1525</v>
      </c>
      <c r="I448" s="32"/>
      <c r="J448" s="32"/>
      <c r="K448" s="32"/>
      <c r="L448" s="6"/>
      <c r="M448" s="45" t="s">
        <v>50</v>
      </c>
      <c r="O448" s="6" t="s">
        <v>689</v>
      </c>
      <c r="P448" s="6" t="str">
        <f t="shared" si="6"/>
        <v>v
v
v
v
v
v</v>
      </c>
      <c r="Q448" s="6" t="s">
        <v>35</v>
      </c>
      <c r="R448" s="6">
        <v>482</v>
      </c>
    </row>
    <row r="449" spans="1:19" ht="127.5" x14ac:dyDescent="0.25">
      <c r="A449" s="6" t="s">
        <v>1729</v>
      </c>
      <c r="C449" s="6" t="s">
        <v>1730</v>
      </c>
      <c r="D449" s="6" t="s">
        <v>812</v>
      </c>
      <c r="E449" s="37" t="s">
        <v>1731</v>
      </c>
      <c r="F449" s="6" t="s">
        <v>35</v>
      </c>
      <c r="G449" s="6" t="s">
        <v>62</v>
      </c>
      <c r="I449" s="32" t="s">
        <v>1732</v>
      </c>
      <c r="J449" s="32"/>
      <c r="K449" s="32"/>
      <c r="L449" s="6"/>
      <c r="M449" s="45" t="s">
        <v>50</v>
      </c>
      <c r="N449" s="6" t="s">
        <v>1733</v>
      </c>
      <c r="O449" s="6" t="s">
        <v>689</v>
      </c>
      <c r="P449" s="6" t="str">
        <f t="shared" si="6"/>
        <v>v
v
v
v
v
v</v>
      </c>
      <c r="Q449" s="6" t="s">
        <v>35</v>
      </c>
      <c r="R449" s="6">
        <v>470</v>
      </c>
    </row>
    <row r="450" spans="1:19" ht="76.5" x14ac:dyDescent="0.25">
      <c r="A450" s="6" t="s">
        <v>1734</v>
      </c>
      <c r="C450" s="6" t="s">
        <v>1735</v>
      </c>
      <c r="D450" s="6" t="s">
        <v>48</v>
      </c>
      <c r="E450" s="37" t="s">
        <v>1736</v>
      </c>
      <c r="F450" s="6" t="s">
        <v>35</v>
      </c>
      <c r="G450" s="6" t="s">
        <v>161</v>
      </c>
      <c r="H450" s="6" t="s">
        <v>1525</v>
      </c>
      <c r="I450" s="32"/>
      <c r="J450" s="32"/>
      <c r="K450" s="32"/>
      <c r="L450" s="6"/>
      <c r="M450" s="45" t="s">
        <v>50</v>
      </c>
      <c r="O450" s="6" t="s">
        <v>689</v>
      </c>
      <c r="P450" s="6" t="str">
        <f t="shared" si="6"/>
        <v>v
v
v
v
v
v</v>
      </c>
      <c r="Q450" s="6" t="s">
        <v>35</v>
      </c>
      <c r="S450" s="6" t="s">
        <v>127</v>
      </c>
    </row>
    <row r="451" spans="1:19" ht="76.5" x14ac:dyDescent="0.25">
      <c r="A451" s="6" t="s">
        <v>1737</v>
      </c>
      <c r="C451" s="6" t="s">
        <v>1738</v>
      </c>
      <c r="D451" s="6" t="s">
        <v>48</v>
      </c>
      <c r="E451" s="37" t="s">
        <v>1739</v>
      </c>
      <c r="F451" s="6" t="s">
        <v>35</v>
      </c>
      <c r="G451" s="6" t="s">
        <v>62</v>
      </c>
      <c r="H451" s="6" t="s">
        <v>1525</v>
      </c>
      <c r="I451" s="32"/>
      <c r="J451" s="32"/>
      <c r="K451" s="32"/>
      <c r="L451" s="6"/>
      <c r="M451" s="45" t="s">
        <v>50</v>
      </c>
      <c r="O451" s="6" t="s">
        <v>689</v>
      </c>
      <c r="P451" s="6" t="str">
        <f t="shared" si="6"/>
        <v>v
v
v
v
v
v</v>
      </c>
      <c r="Q451" s="6" t="s">
        <v>35</v>
      </c>
      <c r="R451" s="6">
        <v>470</v>
      </c>
    </row>
    <row r="452" spans="1:19" ht="76.5" x14ac:dyDescent="0.25">
      <c r="A452" s="6" t="s">
        <v>1740</v>
      </c>
      <c r="C452" s="6" t="s">
        <v>1741</v>
      </c>
      <c r="D452" s="6" t="s">
        <v>48</v>
      </c>
      <c r="E452" s="37" t="s">
        <v>1742</v>
      </c>
      <c r="F452" s="6" t="s">
        <v>35</v>
      </c>
      <c r="G452" s="6" t="s">
        <v>36</v>
      </c>
      <c r="H452" s="6" t="s">
        <v>1525</v>
      </c>
      <c r="I452" s="32"/>
      <c r="J452" s="32"/>
      <c r="K452" s="32"/>
      <c r="L452" s="6"/>
      <c r="M452" s="45" t="s">
        <v>50</v>
      </c>
      <c r="O452" s="6" t="s">
        <v>689</v>
      </c>
      <c r="P452" s="6" t="str">
        <f t="shared" ref="P452:P515" si="7">$P$1</f>
        <v>v
v
v
v
v
v</v>
      </c>
      <c r="Q452" s="6" t="s">
        <v>35</v>
      </c>
      <c r="R452" s="6">
        <v>481</v>
      </c>
    </row>
    <row r="453" spans="1:19" ht="76.5" x14ac:dyDescent="0.25">
      <c r="A453" s="6" t="s">
        <v>1743</v>
      </c>
      <c r="C453" s="6" t="s">
        <v>1744</v>
      </c>
      <c r="D453" s="6" t="s">
        <v>69</v>
      </c>
      <c r="E453" s="37" t="s">
        <v>1745</v>
      </c>
      <c r="F453" s="6" t="s">
        <v>35</v>
      </c>
      <c r="G453" s="6" t="s">
        <v>62</v>
      </c>
      <c r="H453" s="6" t="s">
        <v>1525</v>
      </c>
      <c r="I453" s="32"/>
      <c r="J453" s="32"/>
      <c r="K453" s="32"/>
      <c r="L453" s="6" t="s">
        <v>151</v>
      </c>
      <c r="M453" s="45" t="s">
        <v>50</v>
      </c>
      <c r="O453" s="6" t="s">
        <v>689</v>
      </c>
      <c r="P453" s="6" t="str">
        <f t="shared" si="7"/>
        <v>v
v
v
v
v
v</v>
      </c>
      <c r="Q453" s="6" t="s">
        <v>35</v>
      </c>
      <c r="S453" s="6" t="s">
        <v>127</v>
      </c>
    </row>
    <row r="454" spans="1:19" ht="76.5" x14ac:dyDescent="0.25">
      <c r="A454" s="6" t="s">
        <v>1746</v>
      </c>
      <c r="C454" s="6" t="s">
        <v>1747</v>
      </c>
      <c r="D454" s="6" t="s">
        <v>69</v>
      </c>
      <c r="E454" s="37" t="s">
        <v>1748</v>
      </c>
      <c r="F454" s="6" t="s">
        <v>168</v>
      </c>
      <c r="I454" s="32"/>
      <c r="J454" s="32"/>
      <c r="K454" s="32"/>
      <c r="L454" s="6"/>
      <c r="M454" s="45" t="s">
        <v>50</v>
      </c>
      <c r="O454" s="6" t="s">
        <v>689</v>
      </c>
      <c r="P454" s="6" t="str">
        <f t="shared" si="7"/>
        <v>v
v
v
v
v
v</v>
      </c>
      <c r="Q454" s="6" t="s">
        <v>169</v>
      </c>
    </row>
    <row r="455" spans="1:19" ht="76.5" x14ac:dyDescent="0.25">
      <c r="A455" s="6" t="s">
        <v>1749</v>
      </c>
      <c r="C455" s="6" t="s">
        <v>1750</v>
      </c>
      <c r="D455" s="6" t="s">
        <v>1751</v>
      </c>
      <c r="E455" s="37" t="s">
        <v>1752</v>
      </c>
      <c r="F455" s="6" t="s">
        <v>35</v>
      </c>
      <c r="G455" s="6" t="s">
        <v>62</v>
      </c>
      <c r="I455" s="32"/>
      <c r="J455" s="32"/>
      <c r="K455" s="32"/>
      <c r="L455" s="6"/>
      <c r="M455" s="45" t="s">
        <v>64</v>
      </c>
      <c r="O455" s="6" t="s">
        <v>1753</v>
      </c>
      <c r="P455" s="6" t="str">
        <f t="shared" si="7"/>
        <v>v
v
v
v
v
v</v>
      </c>
      <c r="Q455" s="6" t="s">
        <v>35</v>
      </c>
      <c r="R455" s="6">
        <v>471</v>
      </c>
    </row>
    <row r="456" spans="1:19" ht="76.5" x14ac:dyDescent="0.25">
      <c r="A456" s="6" t="s">
        <v>1754</v>
      </c>
      <c r="C456" s="6" t="s">
        <v>1755</v>
      </c>
      <c r="D456" s="6" t="s">
        <v>1059</v>
      </c>
      <c r="E456" s="37" t="s">
        <v>1756</v>
      </c>
      <c r="F456" s="6" t="s">
        <v>35</v>
      </c>
      <c r="G456" s="6" t="s">
        <v>62</v>
      </c>
      <c r="I456" s="32"/>
      <c r="J456" s="32"/>
      <c r="K456" s="32"/>
      <c r="L456" s="6"/>
      <c r="M456" s="6" t="s">
        <v>2836</v>
      </c>
      <c r="O456" s="6" t="s">
        <v>1753</v>
      </c>
      <c r="P456" s="6" t="str">
        <f t="shared" si="7"/>
        <v>v
v
v
v
v
v</v>
      </c>
      <c r="Q456" s="6" t="s">
        <v>45</v>
      </c>
    </row>
    <row r="457" spans="1:19" ht="76.5" x14ac:dyDescent="0.25">
      <c r="A457" s="6" t="s">
        <v>1757</v>
      </c>
      <c r="C457" s="6" t="s">
        <v>1758</v>
      </c>
      <c r="D457" s="6" t="s">
        <v>1759</v>
      </c>
      <c r="E457" s="37" t="s">
        <v>1760</v>
      </c>
      <c r="F457" s="6" t="s">
        <v>160</v>
      </c>
      <c r="G457" s="6" t="s">
        <v>954</v>
      </c>
      <c r="I457" s="32"/>
      <c r="J457" s="32"/>
      <c r="K457" s="32"/>
      <c r="L457" s="6"/>
      <c r="M457" s="45" t="s">
        <v>164</v>
      </c>
      <c r="O457" s="6" t="s">
        <v>1517</v>
      </c>
      <c r="P457" s="6" t="str">
        <f t="shared" si="7"/>
        <v>v
v
v
v
v
v</v>
      </c>
      <c r="Q457" s="6" t="s">
        <v>160</v>
      </c>
    </row>
    <row r="458" spans="1:19" ht="76.5" x14ac:dyDescent="0.25">
      <c r="A458" s="6" t="s">
        <v>1761</v>
      </c>
      <c r="C458" s="6" t="s">
        <v>1762</v>
      </c>
      <c r="D458" s="6" t="s">
        <v>1696</v>
      </c>
      <c r="E458" s="37" t="s">
        <v>1763</v>
      </c>
      <c r="F458" s="6" t="s">
        <v>35</v>
      </c>
      <c r="G458" s="6" t="s">
        <v>25</v>
      </c>
      <c r="I458" s="32" t="s">
        <v>1764</v>
      </c>
      <c r="J458" s="32">
        <v>1970</v>
      </c>
      <c r="K458" s="32">
        <v>1979</v>
      </c>
      <c r="L458" s="6"/>
      <c r="M458" s="6" t="s">
        <v>113</v>
      </c>
      <c r="O458" s="6" t="s">
        <v>1753</v>
      </c>
      <c r="P458" s="6" t="str">
        <f t="shared" si="7"/>
        <v>v
v
v
v
v
v</v>
      </c>
      <c r="Q458" s="6" t="s">
        <v>45</v>
      </c>
    </row>
    <row r="459" spans="1:19" ht="76.5" x14ac:dyDescent="0.25">
      <c r="A459" s="6" t="s">
        <v>1765</v>
      </c>
      <c r="C459" s="6" t="s">
        <v>1766</v>
      </c>
      <c r="D459" s="6" t="s">
        <v>1696</v>
      </c>
      <c r="E459" s="37" t="s">
        <v>1767</v>
      </c>
      <c r="F459" s="6" t="s">
        <v>35</v>
      </c>
      <c r="G459" s="6" t="s">
        <v>25</v>
      </c>
      <c r="I459" s="32"/>
      <c r="J459" s="32"/>
      <c r="K459" s="32"/>
      <c r="L459" s="6"/>
      <c r="M459" s="6" t="s">
        <v>113</v>
      </c>
      <c r="N459" s="6" t="s">
        <v>1768</v>
      </c>
      <c r="O459" s="6" t="s">
        <v>1753</v>
      </c>
      <c r="P459" s="6" t="str">
        <f t="shared" si="7"/>
        <v>v
v
v
v
v
v</v>
      </c>
      <c r="Q459" s="6" t="s">
        <v>45</v>
      </c>
    </row>
    <row r="460" spans="1:19" ht="76.5" x14ac:dyDescent="0.25">
      <c r="A460" s="6" t="s">
        <v>1769</v>
      </c>
      <c r="C460" s="6" t="s">
        <v>1770</v>
      </c>
      <c r="D460" s="6" t="s">
        <v>344</v>
      </c>
      <c r="E460" s="37" t="s">
        <v>1771</v>
      </c>
      <c r="F460" s="6" t="s">
        <v>35</v>
      </c>
      <c r="G460" s="6" t="s">
        <v>62</v>
      </c>
      <c r="H460" s="6" t="s">
        <v>886</v>
      </c>
      <c r="I460" s="32"/>
      <c r="J460" s="32"/>
      <c r="K460" s="32"/>
      <c r="L460" s="6"/>
      <c r="M460" s="45" t="s">
        <v>66</v>
      </c>
      <c r="O460" s="6" t="s">
        <v>173</v>
      </c>
      <c r="P460" s="6" t="str">
        <f t="shared" si="7"/>
        <v>v
v
v
v
v
v</v>
      </c>
      <c r="Q460" s="6" t="s">
        <v>35</v>
      </c>
      <c r="S460" s="6" t="s">
        <v>97</v>
      </c>
    </row>
    <row r="461" spans="1:19" ht="76.5" x14ac:dyDescent="0.25">
      <c r="A461" s="6" t="s">
        <v>1772</v>
      </c>
      <c r="C461" s="6" t="s">
        <v>1773</v>
      </c>
      <c r="D461" s="6" t="s">
        <v>1774</v>
      </c>
      <c r="E461" s="37" t="s">
        <v>1775</v>
      </c>
      <c r="F461" s="6" t="s">
        <v>35</v>
      </c>
      <c r="G461" s="6" t="s">
        <v>62</v>
      </c>
      <c r="I461" s="32"/>
      <c r="J461" s="32"/>
      <c r="K461" s="32"/>
      <c r="L461" s="6"/>
      <c r="M461" s="45" t="s">
        <v>66</v>
      </c>
      <c r="N461" s="6" t="s">
        <v>1776</v>
      </c>
      <c r="O461" s="6" t="s">
        <v>173</v>
      </c>
      <c r="P461" s="6" t="str">
        <f t="shared" si="7"/>
        <v>v
v
v
v
v
v</v>
      </c>
      <c r="Q461" s="6" t="s">
        <v>35</v>
      </c>
      <c r="S461" s="6" t="s">
        <v>97</v>
      </c>
    </row>
    <row r="462" spans="1:19" ht="76.5" x14ac:dyDescent="0.25">
      <c r="A462" s="6" t="s">
        <v>1777</v>
      </c>
      <c r="C462" s="6" t="s">
        <v>1778</v>
      </c>
      <c r="D462" s="6" t="s">
        <v>585</v>
      </c>
      <c r="E462" s="37" t="s">
        <v>1779</v>
      </c>
      <c r="F462" s="6" t="s">
        <v>35</v>
      </c>
      <c r="G462" s="6" t="s">
        <v>62</v>
      </c>
      <c r="H462" s="6" t="s">
        <v>886</v>
      </c>
      <c r="I462" s="32"/>
      <c r="J462" s="32"/>
      <c r="K462" s="32"/>
      <c r="L462" s="6"/>
      <c r="M462" s="45" t="s">
        <v>64</v>
      </c>
      <c r="N462" s="6" t="s">
        <v>1780</v>
      </c>
      <c r="P462" s="6" t="str">
        <f t="shared" si="7"/>
        <v>v
v
v
v
v
v</v>
      </c>
      <c r="Q462" s="6" t="s">
        <v>35</v>
      </c>
      <c r="S462" s="6" t="s">
        <v>97</v>
      </c>
    </row>
    <row r="463" spans="1:19" ht="76.5" x14ac:dyDescent="0.25">
      <c r="A463" s="6" t="s">
        <v>1781</v>
      </c>
      <c r="C463" s="6" t="s">
        <v>1782</v>
      </c>
      <c r="D463" s="6" t="s">
        <v>344</v>
      </c>
      <c r="E463" s="37" t="s">
        <v>1783</v>
      </c>
      <c r="F463" s="6" t="s">
        <v>35</v>
      </c>
      <c r="G463" s="6" t="s">
        <v>62</v>
      </c>
      <c r="H463" s="6" t="s">
        <v>886</v>
      </c>
      <c r="I463" s="32"/>
      <c r="J463" s="32"/>
      <c r="K463" s="32"/>
      <c r="L463" s="6"/>
      <c r="M463" s="45" t="s">
        <v>66</v>
      </c>
      <c r="P463" s="6" t="str">
        <f t="shared" si="7"/>
        <v>v
v
v
v
v
v</v>
      </c>
      <c r="Q463" s="6" t="s">
        <v>35</v>
      </c>
      <c r="S463" s="6" t="s">
        <v>97</v>
      </c>
    </row>
    <row r="464" spans="1:19" ht="76.5" x14ac:dyDescent="0.25">
      <c r="A464" s="6" t="s">
        <v>1784</v>
      </c>
      <c r="C464" s="6" t="s">
        <v>1785</v>
      </c>
      <c r="D464" s="6" t="s">
        <v>344</v>
      </c>
      <c r="E464" s="37" t="s">
        <v>1786</v>
      </c>
      <c r="F464" s="6" t="s">
        <v>35</v>
      </c>
      <c r="G464" s="6" t="s">
        <v>62</v>
      </c>
      <c r="H464" s="6" t="s">
        <v>886</v>
      </c>
      <c r="I464" s="32"/>
      <c r="J464" s="32"/>
      <c r="K464" s="32"/>
      <c r="L464" s="6"/>
      <c r="M464" s="45" t="s">
        <v>66</v>
      </c>
      <c r="P464" s="6" t="str">
        <f t="shared" si="7"/>
        <v>v
v
v
v
v
v</v>
      </c>
      <c r="Q464" s="6" t="s">
        <v>35</v>
      </c>
      <c r="S464" s="6" t="s">
        <v>97</v>
      </c>
    </row>
    <row r="465" spans="1:19" ht="76.5" x14ac:dyDescent="0.25">
      <c r="A465" s="6" t="s">
        <v>1787</v>
      </c>
      <c r="C465" s="6" t="s">
        <v>1788</v>
      </c>
      <c r="D465" s="6" t="s">
        <v>344</v>
      </c>
      <c r="E465" s="37" t="s">
        <v>1789</v>
      </c>
      <c r="F465" s="6" t="s">
        <v>35</v>
      </c>
      <c r="G465" s="6" t="s">
        <v>62</v>
      </c>
      <c r="I465" s="32"/>
      <c r="J465" s="32"/>
      <c r="K465" s="32"/>
      <c r="L465" s="6"/>
      <c r="M465" s="45" t="s">
        <v>66</v>
      </c>
      <c r="N465" s="6" t="s">
        <v>1790</v>
      </c>
      <c r="O465" s="6" t="s">
        <v>1791</v>
      </c>
      <c r="P465" s="6" t="str">
        <f t="shared" si="7"/>
        <v>v
v
v
v
v
v</v>
      </c>
      <c r="Q465" s="6" t="s">
        <v>35</v>
      </c>
      <c r="S465" s="6" t="s">
        <v>97</v>
      </c>
    </row>
    <row r="466" spans="1:19" ht="76.5" x14ac:dyDescent="0.25">
      <c r="A466" s="6" t="s">
        <v>1792</v>
      </c>
      <c r="C466" s="6" t="s">
        <v>1793</v>
      </c>
      <c r="D466" s="6" t="s">
        <v>1794</v>
      </c>
      <c r="E466" s="37" t="s">
        <v>1795</v>
      </c>
      <c r="F466" s="6" t="s">
        <v>35</v>
      </c>
      <c r="G466" s="6" t="s">
        <v>62</v>
      </c>
      <c r="H466" s="6" t="s">
        <v>886</v>
      </c>
      <c r="I466" s="32"/>
      <c r="J466" s="32"/>
      <c r="K466" s="32"/>
      <c r="L466" s="6"/>
      <c r="M466" s="45" t="s">
        <v>66</v>
      </c>
      <c r="P466" s="6" t="str">
        <f t="shared" si="7"/>
        <v>v
v
v
v
v
v</v>
      </c>
      <c r="Q466" s="6" t="s">
        <v>35</v>
      </c>
    </row>
    <row r="467" spans="1:19" ht="76.5" x14ac:dyDescent="0.25">
      <c r="A467" s="6" t="s">
        <v>1796</v>
      </c>
      <c r="C467" s="6" t="s">
        <v>1797</v>
      </c>
      <c r="D467" s="6" t="s">
        <v>1798</v>
      </c>
      <c r="E467" s="37" t="s">
        <v>1799</v>
      </c>
      <c r="F467" s="6" t="s">
        <v>160</v>
      </c>
      <c r="G467" s="6" t="s">
        <v>62</v>
      </c>
      <c r="H467" s="6" t="s">
        <v>1800</v>
      </c>
      <c r="I467" s="32"/>
      <c r="J467" s="32"/>
      <c r="K467" s="32"/>
      <c r="L467" s="6"/>
      <c r="M467" s="45" t="s">
        <v>2845</v>
      </c>
      <c r="O467" s="6" t="s">
        <v>173</v>
      </c>
      <c r="P467" s="6" t="str">
        <f t="shared" si="7"/>
        <v>v
v
v
v
v
v</v>
      </c>
      <c r="Q467" s="6" t="s">
        <v>45</v>
      </c>
    </row>
    <row r="468" spans="1:19" ht="76.5" x14ac:dyDescent="0.25">
      <c r="A468" s="6" t="s">
        <v>1801</v>
      </c>
      <c r="C468" s="6" t="s">
        <v>1802</v>
      </c>
      <c r="D468" s="6" t="s">
        <v>1339</v>
      </c>
      <c r="E468" s="37" t="s">
        <v>1803</v>
      </c>
      <c r="F468" s="6" t="s">
        <v>35</v>
      </c>
      <c r="G468" s="6" t="s">
        <v>62</v>
      </c>
      <c r="I468" s="32"/>
      <c r="J468" s="32"/>
      <c r="K468" s="32"/>
      <c r="L468" s="6"/>
      <c r="M468" s="6" t="s">
        <v>113</v>
      </c>
      <c r="O468" s="6" t="s">
        <v>463</v>
      </c>
      <c r="P468" s="6" t="str">
        <f t="shared" si="7"/>
        <v>v
v
v
v
v
v</v>
      </c>
      <c r="Q468" s="6" t="s">
        <v>75</v>
      </c>
    </row>
    <row r="469" spans="1:19" ht="76.5" x14ac:dyDescent="0.25">
      <c r="A469" s="6" t="s">
        <v>1804</v>
      </c>
      <c r="C469" s="6" t="s">
        <v>1805</v>
      </c>
      <c r="D469" s="6" t="s">
        <v>1806</v>
      </c>
      <c r="E469" s="37" t="s">
        <v>1807</v>
      </c>
      <c r="F469" s="6" t="s">
        <v>35</v>
      </c>
      <c r="G469" s="6" t="s">
        <v>62</v>
      </c>
      <c r="H469" s="6" t="s">
        <v>886</v>
      </c>
      <c r="I469" s="32"/>
      <c r="J469" s="32"/>
      <c r="K469" s="32"/>
      <c r="L469" s="6"/>
      <c r="M469" s="6" t="s">
        <v>113</v>
      </c>
      <c r="P469" s="6" t="str">
        <f t="shared" si="7"/>
        <v>v
v
v
v
v
v</v>
      </c>
      <c r="Q469" s="6" t="s">
        <v>35</v>
      </c>
      <c r="R469" s="6">
        <v>474</v>
      </c>
    </row>
    <row r="470" spans="1:19" ht="76.5" x14ac:dyDescent="0.25">
      <c r="A470" s="6" t="s">
        <v>1808</v>
      </c>
      <c r="C470" s="6" t="s">
        <v>1809</v>
      </c>
      <c r="D470" s="6" t="s">
        <v>1810</v>
      </c>
      <c r="E470" s="37" t="s">
        <v>1811</v>
      </c>
      <c r="F470" s="6" t="s">
        <v>160</v>
      </c>
      <c r="G470" s="6">
        <v>505</v>
      </c>
      <c r="I470" s="32"/>
      <c r="J470" s="32"/>
      <c r="K470" s="32"/>
      <c r="L470" s="6"/>
      <c r="M470" s="45" t="s">
        <v>2845</v>
      </c>
      <c r="O470" s="6" t="s">
        <v>894</v>
      </c>
      <c r="P470" s="6" t="str">
        <f t="shared" si="7"/>
        <v>v
v
v
v
v
v</v>
      </c>
      <c r="Q470" s="6" t="s">
        <v>45</v>
      </c>
    </row>
    <row r="471" spans="1:19" ht="76.5" x14ac:dyDescent="0.25">
      <c r="A471" s="6" t="s">
        <v>1812</v>
      </c>
      <c r="C471" s="6" t="s">
        <v>1813</v>
      </c>
      <c r="D471" s="6" t="s">
        <v>1806</v>
      </c>
      <c r="E471" s="37" t="s">
        <v>1814</v>
      </c>
      <c r="F471" s="6" t="s">
        <v>35</v>
      </c>
      <c r="G471" s="6" t="s">
        <v>62</v>
      </c>
      <c r="I471" s="32"/>
      <c r="J471" s="32"/>
      <c r="K471" s="32"/>
      <c r="L471" s="6"/>
      <c r="M471" s="6" t="s">
        <v>113</v>
      </c>
      <c r="P471" s="6" t="str">
        <f t="shared" si="7"/>
        <v>v
v
v
v
v
v</v>
      </c>
      <c r="Q471" s="6" t="s">
        <v>35</v>
      </c>
      <c r="R471" s="6">
        <v>474</v>
      </c>
    </row>
    <row r="472" spans="1:19" ht="76.5" x14ac:dyDescent="0.25">
      <c r="A472" s="6" t="s">
        <v>1815</v>
      </c>
      <c r="C472" s="6" t="s">
        <v>1816</v>
      </c>
      <c r="D472" s="6" t="s">
        <v>1088</v>
      </c>
      <c r="E472" s="37" t="s">
        <v>1817</v>
      </c>
      <c r="F472" s="6" t="s">
        <v>35</v>
      </c>
      <c r="G472" s="6" t="s">
        <v>62</v>
      </c>
      <c r="H472" s="6" t="s">
        <v>1819</v>
      </c>
      <c r="I472" s="32"/>
      <c r="J472" s="32"/>
      <c r="K472" s="32"/>
      <c r="L472" s="6"/>
      <c r="M472" s="45" t="s">
        <v>92</v>
      </c>
      <c r="O472" s="6" t="s">
        <v>1820</v>
      </c>
      <c r="P472" s="6" t="str">
        <f t="shared" si="7"/>
        <v>v
v
v
v
v
v</v>
      </c>
      <c r="Q472" s="6" t="s">
        <v>35</v>
      </c>
      <c r="R472" s="6">
        <v>473</v>
      </c>
      <c r="S472" s="6" t="s">
        <v>1818</v>
      </c>
    </row>
    <row r="473" spans="1:19" ht="76.5" x14ac:dyDescent="0.25">
      <c r="A473" s="6" t="s">
        <v>1821</v>
      </c>
      <c r="C473" s="6" t="s">
        <v>1822</v>
      </c>
      <c r="D473" s="6" t="s">
        <v>447</v>
      </c>
      <c r="E473" s="37" t="s">
        <v>1823</v>
      </c>
      <c r="F473" s="6" t="s">
        <v>35</v>
      </c>
      <c r="G473" s="6" t="s">
        <v>62</v>
      </c>
      <c r="H473" s="6" t="s">
        <v>1819</v>
      </c>
      <c r="I473" s="32"/>
      <c r="J473" s="32"/>
      <c r="K473" s="32"/>
      <c r="L473" s="6"/>
      <c r="M473" s="45" t="s">
        <v>92</v>
      </c>
      <c r="O473" s="6" t="s">
        <v>1820</v>
      </c>
      <c r="P473" s="6" t="str">
        <f t="shared" si="7"/>
        <v>v
v
v
v
v
v</v>
      </c>
      <c r="Q473" s="6" t="s">
        <v>35</v>
      </c>
      <c r="R473" s="6">
        <v>473</v>
      </c>
      <c r="S473" s="6" t="s">
        <v>1818</v>
      </c>
    </row>
    <row r="474" spans="1:19" ht="76.5" x14ac:dyDescent="0.25">
      <c r="A474" s="6" t="s">
        <v>1824</v>
      </c>
      <c r="C474" s="6" t="s">
        <v>1825</v>
      </c>
      <c r="D474" s="6" t="s">
        <v>1826</v>
      </c>
      <c r="E474" s="37" t="s">
        <v>1827</v>
      </c>
      <c r="F474" s="6" t="s">
        <v>35</v>
      </c>
      <c r="G474" s="6" t="s">
        <v>62</v>
      </c>
      <c r="H474" s="6" t="s">
        <v>1819</v>
      </c>
      <c r="I474" s="32"/>
      <c r="J474" s="32"/>
      <c r="K474" s="32"/>
      <c r="L474" s="6" t="s">
        <v>128</v>
      </c>
      <c r="M474" s="45" t="s">
        <v>92</v>
      </c>
      <c r="O474" s="6" t="s">
        <v>1820</v>
      </c>
      <c r="P474" s="6" t="str">
        <f t="shared" si="7"/>
        <v>v
v
v
v
v
v</v>
      </c>
      <c r="Q474" s="6" t="s">
        <v>35</v>
      </c>
      <c r="R474" s="6">
        <v>473</v>
      </c>
      <c r="S474" s="6" t="s">
        <v>1818</v>
      </c>
    </row>
    <row r="475" spans="1:19" ht="76.5" x14ac:dyDescent="0.25">
      <c r="A475" s="6" t="s">
        <v>1828</v>
      </c>
      <c r="C475" s="6" t="s">
        <v>1829</v>
      </c>
      <c r="D475" s="6" t="s">
        <v>94</v>
      </c>
      <c r="E475" s="37" t="s">
        <v>1830</v>
      </c>
      <c r="F475" s="6" t="s">
        <v>35</v>
      </c>
      <c r="G475" s="6" t="s">
        <v>62</v>
      </c>
      <c r="H475" s="6" t="s">
        <v>1819</v>
      </c>
      <c r="I475" s="32"/>
      <c r="J475" s="32"/>
      <c r="K475" s="32"/>
      <c r="L475" s="6"/>
      <c r="M475" s="45" t="s">
        <v>92</v>
      </c>
      <c r="O475" s="6" t="s">
        <v>1820</v>
      </c>
      <c r="P475" s="6" t="str">
        <f t="shared" si="7"/>
        <v>v
v
v
v
v
v</v>
      </c>
      <c r="Q475" s="6" t="s">
        <v>35</v>
      </c>
      <c r="R475" s="6">
        <v>473</v>
      </c>
      <c r="S475" s="6" t="s">
        <v>1818</v>
      </c>
    </row>
    <row r="476" spans="1:19" ht="76.5" x14ac:dyDescent="0.25">
      <c r="A476" s="6" t="s">
        <v>1831</v>
      </c>
      <c r="C476" s="6" t="s">
        <v>1832</v>
      </c>
      <c r="D476" s="6" t="s">
        <v>1833</v>
      </c>
      <c r="E476" s="37" t="s">
        <v>1834</v>
      </c>
      <c r="F476" s="6" t="s">
        <v>35</v>
      </c>
      <c r="G476" s="6" t="s">
        <v>62</v>
      </c>
      <c r="H476" s="6" t="s">
        <v>1819</v>
      </c>
      <c r="I476" s="32"/>
      <c r="J476" s="32"/>
      <c r="K476" s="32"/>
      <c r="L476" s="6"/>
      <c r="M476" s="45" t="s">
        <v>92</v>
      </c>
      <c r="O476" s="6" t="s">
        <v>1820</v>
      </c>
      <c r="P476" s="6" t="str">
        <f t="shared" si="7"/>
        <v>v
v
v
v
v
v</v>
      </c>
      <c r="Q476" s="6" t="s">
        <v>35</v>
      </c>
      <c r="R476" s="6">
        <v>473</v>
      </c>
      <c r="S476" s="6" t="s">
        <v>1818</v>
      </c>
    </row>
    <row r="477" spans="1:19" ht="76.5" x14ac:dyDescent="0.25">
      <c r="A477" s="6" t="s">
        <v>1835</v>
      </c>
      <c r="C477" s="6" t="s">
        <v>1836</v>
      </c>
      <c r="D477" s="6" t="s">
        <v>94</v>
      </c>
      <c r="E477" s="37" t="s">
        <v>1837</v>
      </c>
      <c r="F477" s="6" t="s">
        <v>35</v>
      </c>
      <c r="G477" s="6" t="s">
        <v>62</v>
      </c>
      <c r="H477" s="6" t="s">
        <v>1819</v>
      </c>
      <c r="I477" s="32"/>
      <c r="J477" s="32"/>
      <c r="K477" s="32"/>
      <c r="L477" s="6"/>
      <c r="M477" s="45" t="s">
        <v>92</v>
      </c>
      <c r="O477" s="6" t="s">
        <v>1820</v>
      </c>
      <c r="P477" s="6" t="str">
        <f t="shared" si="7"/>
        <v>v
v
v
v
v
v</v>
      </c>
      <c r="Q477" s="6" t="s">
        <v>35</v>
      </c>
      <c r="R477" s="6">
        <v>473</v>
      </c>
      <c r="S477" s="6" t="s">
        <v>1818</v>
      </c>
    </row>
    <row r="478" spans="1:19" ht="76.5" x14ac:dyDescent="0.25">
      <c r="A478" s="6" t="s">
        <v>1838</v>
      </c>
      <c r="C478" s="6" t="s">
        <v>1839</v>
      </c>
      <c r="D478" s="6" t="s">
        <v>1840</v>
      </c>
      <c r="E478" s="37" t="s">
        <v>1841</v>
      </c>
      <c r="F478" s="6" t="s">
        <v>35</v>
      </c>
      <c r="G478" s="6" t="s">
        <v>62</v>
      </c>
      <c r="H478" s="6" t="s">
        <v>1819</v>
      </c>
      <c r="I478" s="32"/>
      <c r="J478" s="32"/>
      <c r="K478" s="32"/>
      <c r="L478" s="6"/>
      <c r="M478" s="45" t="s">
        <v>92</v>
      </c>
      <c r="O478" s="6" t="s">
        <v>1820</v>
      </c>
      <c r="P478" s="6" t="str">
        <f t="shared" si="7"/>
        <v>v
v
v
v
v
v</v>
      </c>
      <c r="Q478" s="6" t="s">
        <v>35</v>
      </c>
      <c r="R478" s="6">
        <v>473</v>
      </c>
      <c r="S478" s="6" t="s">
        <v>1818</v>
      </c>
    </row>
    <row r="479" spans="1:19" ht="76.5" x14ac:dyDescent="0.25">
      <c r="A479" s="6" t="s">
        <v>1842</v>
      </c>
      <c r="C479" s="6" t="s">
        <v>1843</v>
      </c>
      <c r="D479" s="6" t="s">
        <v>307</v>
      </c>
      <c r="E479" s="37" t="s">
        <v>1844</v>
      </c>
      <c r="F479" s="6" t="s">
        <v>35</v>
      </c>
      <c r="G479" s="6" t="s">
        <v>62</v>
      </c>
      <c r="H479" s="6" t="s">
        <v>1819</v>
      </c>
      <c r="I479" s="32"/>
      <c r="J479" s="32"/>
      <c r="K479" s="32"/>
      <c r="L479" s="6"/>
      <c r="M479" s="45" t="s">
        <v>92</v>
      </c>
      <c r="O479" s="6" t="s">
        <v>1820</v>
      </c>
      <c r="P479" s="6" t="str">
        <f t="shared" si="7"/>
        <v>v
v
v
v
v
v</v>
      </c>
      <c r="Q479" s="6" t="s">
        <v>35</v>
      </c>
      <c r="R479" s="6">
        <v>473</v>
      </c>
      <c r="S479" s="6" t="s">
        <v>1818</v>
      </c>
    </row>
    <row r="480" spans="1:19" ht="76.5" x14ac:dyDescent="0.25">
      <c r="A480" s="6" t="s">
        <v>1845</v>
      </c>
      <c r="C480" s="6" t="s">
        <v>1846</v>
      </c>
      <c r="D480" s="6" t="s">
        <v>307</v>
      </c>
      <c r="E480" s="37" t="s">
        <v>1847</v>
      </c>
      <c r="F480" s="6" t="s">
        <v>35</v>
      </c>
      <c r="G480" s="6" t="s">
        <v>62</v>
      </c>
      <c r="H480" s="6" t="s">
        <v>1819</v>
      </c>
      <c r="I480" s="32"/>
      <c r="J480" s="32"/>
      <c r="K480" s="32"/>
      <c r="L480" s="6"/>
      <c r="M480" s="45" t="s">
        <v>92</v>
      </c>
      <c r="O480" s="6" t="s">
        <v>1820</v>
      </c>
      <c r="P480" s="6" t="str">
        <f t="shared" si="7"/>
        <v>v
v
v
v
v
v</v>
      </c>
      <c r="Q480" s="6" t="s">
        <v>35</v>
      </c>
      <c r="R480" s="6">
        <v>473</v>
      </c>
      <c r="S480" s="6" t="s">
        <v>1818</v>
      </c>
    </row>
    <row r="481" spans="1:19" ht="76.5" x14ac:dyDescent="0.25">
      <c r="A481" s="6" t="s">
        <v>1848</v>
      </c>
      <c r="C481" s="6" t="s">
        <v>1849</v>
      </c>
      <c r="D481" s="6" t="s">
        <v>1850</v>
      </c>
      <c r="E481" s="37" t="s">
        <v>1851</v>
      </c>
      <c r="F481" s="6" t="s">
        <v>35</v>
      </c>
      <c r="G481" s="6" t="s">
        <v>62</v>
      </c>
      <c r="H481" s="6" t="s">
        <v>1819</v>
      </c>
      <c r="I481" s="32"/>
      <c r="J481" s="32"/>
      <c r="K481" s="32"/>
      <c r="L481" s="6"/>
      <c r="M481" s="45" t="s">
        <v>92</v>
      </c>
      <c r="O481" s="6" t="s">
        <v>1820</v>
      </c>
      <c r="P481" s="6" t="str">
        <f t="shared" si="7"/>
        <v>v
v
v
v
v
v</v>
      </c>
      <c r="Q481" s="6" t="s">
        <v>35</v>
      </c>
      <c r="R481" s="6">
        <v>473</v>
      </c>
      <c r="S481" s="6" t="s">
        <v>1818</v>
      </c>
    </row>
    <row r="482" spans="1:19" ht="76.5" x14ac:dyDescent="0.25">
      <c r="A482" s="6" t="s">
        <v>1852</v>
      </c>
      <c r="C482" s="6" t="s">
        <v>1853</v>
      </c>
      <c r="D482" s="6" t="s">
        <v>1854</v>
      </c>
      <c r="E482" s="37" t="s">
        <v>1855</v>
      </c>
      <c r="F482" s="6" t="s">
        <v>35</v>
      </c>
      <c r="G482" s="6" t="s">
        <v>62</v>
      </c>
      <c r="H482" s="6" t="s">
        <v>1819</v>
      </c>
      <c r="I482" s="32"/>
      <c r="J482" s="32"/>
      <c r="K482" s="32"/>
      <c r="L482" s="6"/>
      <c r="M482" s="45" t="s">
        <v>2845</v>
      </c>
      <c r="O482" s="6" t="s">
        <v>1820</v>
      </c>
      <c r="P482" s="6" t="str">
        <f t="shared" si="7"/>
        <v>v
v
v
v
v
v</v>
      </c>
      <c r="Q482" s="6" t="s">
        <v>35</v>
      </c>
      <c r="R482" s="6">
        <v>473</v>
      </c>
      <c r="S482" s="6" t="s">
        <v>1818</v>
      </c>
    </row>
    <row r="483" spans="1:19" ht="76.5" x14ac:dyDescent="0.25">
      <c r="A483" s="6" t="s">
        <v>1856</v>
      </c>
      <c r="C483" s="6" t="s">
        <v>1857</v>
      </c>
      <c r="D483" s="6" t="s">
        <v>1858</v>
      </c>
      <c r="E483" s="37" t="s">
        <v>1859</v>
      </c>
      <c r="F483" s="6" t="s">
        <v>35</v>
      </c>
      <c r="G483" s="6" t="s">
        <v>62</v>
      </c>
      <c r="H483" s="6" t="s">
        <v>1819</v>
      </c>
      <c r="I483" s="32"/>
      <c r="J483" s="32"/>
      <c r="K483" s="32"/>
      <c r="L483" s="6"/>
      <c r="M483" s="45" t="s">
        <v>92</v>
      </c>
      <c r="O483" s="6" t="s">
        <v>1820</v>
      </c>
      <c r="P483" s="6" t="str">
        <f t="shared" si="7"/>
        <v>v
v
v
v
v
v</v>
      </c>
      <c r="Q483" s="6" t="s">
        <v>35</v>
      </c>
      <c r="R483" s="6">
        <v>473</v>
      </c>
      <c r="S483" s="6" t="s">
        <v>1818</v>
      </c>
    </row>
    <row r="484" spans="1:19" ht="76.5" x14ac:dyDescent="0.25">
      <c r="A484" s="6" t="s">
        <v>1860</v>
      </c>
      <c r="C484" s="6" t="s">
        <v>1861</v>
      </c>
      <c r="D484" s="6" t="s">
        <v>1826</v>
      </c>
      <c r="E484" s="37" t="s">
        <v>1862</v>
      </c>
      <c r="F484" s="6" t="s">
        <v>35</v>
      </c>
      <c r="G484" s="6" t="s">
        <v>62</v>
      </c>
      <c r="H484" s="6" t="s">
        <v>1819</v>
      </c>
      <c r="I484" s="32"/>
      <c r="J484" s="32"/>
      <c r="K484" s="32"/>
      <c r="L484" s="6"/>
      <c r="M484" s="45" t="s">
        <v>92</v>
      </c>
      <c r="O484" s="6" t="s">
        <v>1820</v>
      </c>
      <c r="P484" s="6" t="str">
        <f t="shared" si="7"/>
        <v>v
v
v
v
v
v</v>
      </c>
      <c r="Q484" s="6" t="s">
        <v>35</v>
      </c>
      <c r="R484" s="6">
        <v>473</v>
      </c>
      <c r="S484" s="6" t="s">
        <v>1818</v>
      </c>
    </row>
    <row r="485" spans="1:19" ht="76.5" x14ac:dyDescent="0.25">
      <c r="A485" s="6" t="s">
        <v>1863</v>
      </c>
      <c r="C485" s="6" t="s">
        <v>1864</v>
      </c>
      <c r="D485" s="6" t="s">
        <v>1826</v>
      </c>
      <c r="E485" s="37" t="s">
        <v>1865</v>
      </c>
      <c r="F485" s="6" t="s">
        <v>35</v>
      </c>
      <c r="G485" s="6" t="s">
        <v>62</v>
      </c>
      <c r="H485" s="6" t="s">
        <v>1819</v>
      </c>
      <c r="I485" s="32"/>
      <c r="J485" s="32"/>
      <c r="K485" s="32"/>
      <c r="L485" s="6"/>
      <c r="M485" s="45" t="s">
        <v>92</v>
      </c>
      <c r="O485" s="6" t="s">
        <v>1820</v>
      </c>
      <c r="P485" s="6" t="str">
        <f t="shared" si="7"/>
        <v>v
v
v
v
v
v</v>
      </c>
      <c r="Q485" s="6" t="s">
        <v>35</v>
      </c>
      <c r="R485" s="6">
        <v>473</v>
      </c>
      <c r="S485" s="6" t="s">
        <v>1818</v>
      </c>
    </row>
    <row r="486" spans="1:19" ht="76.5" x14ac:dyDescent="0.25">
      <c r="A486" s="6" t="s">
        <v>1866</v>
      </c>
      <c r="C486" s="6" t="s">
        <v>1867</v>
      </c>
      <c r="D486" s="6" t="s">
        <v>398</v>
      </c>
      <c r="E486" s="37" t="s">
        <v>1868</v>
      </c>
      <c r="F486" s="6" t="s">
        <v>35</v>
      </c>
      <c r="G486" s="6" t="s">
        <v>62</v>
      </c>
      <c r="I486" s="32"/>
      <c r="J486" s="32"/>
      <c r="K486" s="32"/>
      <c r="L486" s="6"/>
      <c r="M486" s="45" t="s">
        <v>64</v>
      </c>
      <c r="O486" s="6" t="s">
        <v>689</v>
      </c>
      <c r="P486" s="6" t="str">
        <f t="shared" si="7"/>
        <v>v
v
v
v
v
v</v>
      </c>
      <c r="Q486" s="6" t="s">
        <v>35</v>
      </c>
      <c r="R486" s="6">
        <v>470</v>
      </c>
    </row>
    <row r="487" spans="1:19" ht="76.5" x14ac:dyDescent="0.25">
      <c r="A487" s="6" t="s">
        <v>1869</v>
      </c>
      <c r="C487" s="6" t="s">
        <v>1870</v>
      </c>
      <c r="D487" s="6" t="s">
        <v>847</v>
      </c>
      <c r="E487" s="37" t="s">
        <v>1871</v>
      </c>
      <c r="F487" s="6" t="s">
        <v>35</v>
      </c>
      <c r="G487" s="6" t="s">
        <v>62</v>
      </c>
      <c r="H487" s="6" t="s">
        <v>1525</v>
      </c>
      <c r="I487" s="32"/>
      <c r="J487" s="32"/>
      <c r="K487" s="32"/>
      <c r="L487" s="6" t="s">
        <v>146</v>
      </c>
      <c r="M487" s="45" t="s">
        <v>50</v>
      </c>
      <c r="O487" s="6" t="s">
        <v>689</v>
      </c>
      <c r="P487" s="6" t="str">
        <f t="shared" si="7"/>
        <v>v
v
v
v
v
v</v>
      </c>
      <c r="Q487" s="6" t="s">
        <v>35</v>
      </c>
      <c r="R487" s="6">
        <v>470</v>
      </c>
    </row>
    <row r="488" spans="1:19" ht="76.5" x14ac:dyDescent="0.25">
      <c r="A488" s="6" t="s">
        <v>1872</v>
      </c>
      <c r="C488" s="6" t="s">
        <v>1873</v>
      </c>
      <c r="D488" s="6" t="s">
        <v>1874</v>
      </c>
      <c r="E488" s="37" t="s">
        <v>1875</v>
      </c>
      <c r="F488" s="6" t="s">
        <v>35</v>
      </c>
      <c r="G488" s="6" t="s">
        <v>36</v>
      </c>
      <c r="H488" s="6" t="s">
        <v>1525</v>
      </c>
      <c r="I488" s="32"/>
      <c r="J488" s="32"/>
      <c r="K488" s="32"/>
      <c r="L488" s="6" t="s">
        <v>26</v>
      </c>
      <c r="M488" s="45" t="s">
        <v>64</v>
      </c>
      <c r="O488" s="6" t="s">
        <v>689</v>
      </c>
      <c r="P488" s="6" t="str">
        <f t="shared" si="7"/>
        <v>v
v
v
v
v
v</v>
      </c>
      <c r="Q488" s="6" t="s">
        <v>35</v>
      </c>
      <c r="R488" s="6">
        <v>480</v>
      </c>
    </row>
    <row r="489" spans="1:19" ht="76.5" x14ac:dyDescent="0.25">
      <c r="A489" s="6" t="s">
        <v>1876</v>
      </c>
      <c r="C489" s="6" t="s">
        <v>1877</v>
      </c>
      <c r="D489" s="6" t="s">
        <v>1878</v>
      </c>
      <c r="E489" s="37" t="s">
        <v>1879</v>
      </c>
      <c r="F489" s="6" t="s">
        <v>35</v>
      </c>
      <c r="G489" s="6" t="s">
        <v>36</v>
      </c>
      <c r="H489" s="6" t="s">
        <v>1525</v>
      </c>
      <c r="I489" s="32"/>
      <c r="J489" s="32"/>
      <c r="K489" s="32"/>
      <c r="L489" s="6" t="s">
        <v>146</v>
      </c>
      <c r="M489" s="45" t="s">
        <v>64</v>
      </c>
      <c r="O489" s="6" t="s">
        <v>689</v>
      </c>
      <c r="P489" s="6" t="str">
        <f t="shared" si="7"/>
        <v>v
v
v
v
v
v</v>
      </c>
      <c r="Q489" s="6" t="s">
        <v>35</v>
      </c>
      <c r="R489" s="6">
        <v>480</v>
      </c>
    </row>
    <row r="490" spans="1:19" ht="76.5" x14ac:dyDescent="0.25">
      <c r="A490" s="6" t="s">
        <v>1881</v>
      </c>
      <c r="C490" s="6" t="s">
        <v>1882</v>
      </c>
      <c r="D490" s="6" t="s">
        <v>1874</v>
      </c>
      <c r="E490" s="37" t="s">
        <v>1883</v>
      </c>
      <c r="F490" s="6" t="s">
        <v>35</v>
      </c>
      <c r="G490" s="6" t="s">
        <v>62</v>
      </c>
      <c r="H490" s="6" t="s">
        <v>1525</v>
      </c>
      <c r="I490" s="32"/>
      <c r="J490" s="32"/>
      <c r="K490" s="32"/>
      <c r="L490" s="6" t="s">
        <v>26</v>
      </c>
      <c r="M490" s="45" t="s">
        <v>64</v>
      </c>
      <c r="O490" s="6" t="s">
        <v>689</v>
      </c>
      <c r="P490" s="6" t="str">
        <f t="shared" si="7"/>
        <v>v
v
v
v
v
v</v>
      </c>
      <c r="Q490" s="6" t="s">
        <v>35</v>
      </c>
      <c r="R490" s="6">
        <v>470</v>
      </c>
    </row>
    <row r="491" spans="1:19" ht="76.5" x14ac:dyDescent="0.25">
      <c r="A491" s="6" t="s">
        <v>1884</v>
      </c>
      <c r="C491" s="6" t="s">
        <v>1885</v>
      </c>
      <c r="D491" s="6" t="s">
        <v>1880</v>
      </c>
      <c r="E491" s="37" t="s">
        <v>1886</v>
      </c>
      <c r="F491" s="6" t="s">
        <v>35</v>
      </c>
      <c r="G491" s="6" t="s">
        <v>36</v>
      </c>
      <c r="H491" s="6" t="s">
        <v>1525</v>
      </c>
      <c r="I491" s="32"/>
      <c r="J491" s="32"/>
      <c r="K491" s="32"/>
      <c r="L491" s="6" t="s">
        <v>146</v>
      </c>
      <c r="M491" s="45" t="s">
        <v>64</v>
      </c>
      <c r="O491" s="6" t="s">
        <v>689</v>
      </c>
      <c r="P491" s="6" t="str">
        <f t="shared" si="7"/>
        <v>v
v
v
v
v
v</v>
      </c>
      <c r="Q491" s="6" t="s">
        <v>35</v>
      </c>
      <c r="R491" s="6">
        <v>480</v>
      </c>
    </row>
    <row r="492" spans="1:19" ht="76.5" x14ac:dyDescent="0.25">
      <c r="A492" s="6" t="s">
        <v>1887</v>
      </c>
      <c r="C492" s="6" t="s">
        <v>1888</v>
      </c>
      <c r="D492" s="6" t="s">
        <v>230</v>
      </c>
      <c r="E492" s="37" t="s">
        <v>1889</v>
      </c>
      <c r="F492" s="6" t="s">
        <v>160</v>
      </c>
      <c r="G492" s="6" t="s">
        <v>28</v>
      </c>
      <c r="I492" s="32" t="s">
        <v>1890</v>
      </c>
      <c r="J492" s="32">
        <v>1950</v>
      </c>
      <c r="K492" s="32">
        <v>1959</v>
      </c>
      <c r="L492" s="6"/>
      <c r="M492" s="45" t="s">
        <v>164</v>
      </c>
      <c r="O492" s="6" t="s">
        <v>463</v>
      </c>
      <c r="P492" s="6" t="str">
        <f t="shared" si="7"/>
        <v>v
v
v
v
v
v</v>
      </c>
      <c r="Q492" s="6" t="s">
        <v>160</v>
      </c>
    </row>
    <row r="493" spans="1:19" ht="89.25" x14ac:dyDescent="0.25">
      <c r="A493" s="6" t="s">
        <v>1891</v>
      </c>
      <c r="C493" s="6" t="s">
        <v>1892</v>
      </c>
      <c r="D493" s="6" t="s">
        <v>1893</v>
      </c>
      <c r="E493" s="37" t="s">
        <v>1894</v>
      </c>
      <c r="F493" s="6" t="s">
        <v>160</v>
      </c>
      <c r="G493" s="6" t="s">
        <v>36</v>
      </c>
      <c r="H493" s="6" t="s">
        <v>1895</v>
      </c>
      <c r="I493" s="32" t="s">
        <v>1896</v>
      </c>
      <c r="J493" s="32">
        <v>1801</v>
      </c>
      <c r="K493" s="32">
        <v>1899</v>
      </c>
      <c r="L493" s="6" t="s">
        <v>146</v>
      </c>
      <c r="M493" s="6" t="s">
        <v>113</v>
      </c>
      <c r="O493" s="6" t="s">
        <v>1897</v>
      </c>
      <c r="P493" s="6" t="str">
        <f t="shared" si="7"/>
        <v>v
v
v
v
v
v</v>
      </c>
      <c r="Q493" s="6" t="s">
        <v>160</v>
      </c>
    </row>
    <row r="494" spans="1:19" ht="76.5" x14ac:dyDescent="0.25">
      <c r="A494" s="6" t="s">
        <v>1898</v>
      </c>
      <c r="C494" s="6" t="s">
        <v>1899</v>
      </c>
      <c r="D494" s="6" t="s">
        <v>1900</v>
      </c>
      <c r="E494" s="37" t="s">
        <v>1901</v>
      </c>
      <c r="F494" s="6" t="s">
        <v>160</v>
      </c>
      <c r="G494" s="6" t="s">
        <v>36</v>
      </c>
      <c r="I494" s="32" t="s">
        <v>1902</v>
      </c>
      <c r="J494" s="32">
        <v>1801</v>
      </c>
      <c r="K494" s="32">
        <v>1899</v>
      </c>
      <c r="L494" s="6"/>
      <c r="M494" s="6" t="s">
        <v>113</v>
      </c>
      <c r="O494" s="6" t="s">
        <v>1897</v>
      </c>
      <c r="P494" s="6" t="str">
        <f t="shared" si="7"/>
        <v>v
v
v
v
v
v</v>
      </c>
      <c r="Q494" s="6" t="s">
        <v>160</v>
      </c>
    </row>
    <row r="495" spans="1:19" ht="76.5" x14ac:dyDescent="0.25">
      <c r="A495" s="6" t="s">
        <v>1903</v>
      </c>
      <c r="C495" s="6" t="s">
        <v>1904</v>
      </c>
      <c r="D495" s="6" t="s">
        <v>1905</v>
      </c>
      <c r="E495" s="37" t="s">
        <v>1906</v>
      </c>
      <c r="F495" s="6" t="s">
        <v>160</v>
      </c>
      <c r="G495" s="6" t="s">
        <v>36</v>
      </c>
      <c r="H495" s="6" t="s">
        <v>1907</v>
      </c>
      <c r="I495" s="32" t="s">
        <v>1902</v>
      </c>
      <c r="J495" s="32">
        <v>1801</v>
      </c>
      <c r="K495" s="32">
        <v>1899</v>
      </c>
      <c r="L495" s="6"/>
      <c r="M495" s="6" t="s">
        <v>113</v>
      </c>
      <c r="O495" s="6" t="s">
        <v>1897</v>
      </c>
      <c r="P495" s="6" t="str">
        <f t="shared" si="7"/>
        <v>v
v
v
v
v
v</v>
      </c>
      <c r="Q495" s="6" t="s">
        <v>160</v>
      </c>
    </row>
    <row r="496" spans="1:19" ht="76.5" x14ac:dyDescent="0.25">
      <c r="A496" s="6" t="s">
        <v>1908</v>
      </c>
      <c r="C496" s="6" t="s">
        <v>1909</v>
      </c>
      <c r="D496" s="6" t="s">
        <v>1910</v>
      </c>
      <c r="E496" s="37" t="s">
        <v>1911</v>
      </c>
      <c r="F496" s="6" t="s">
        <v>160</v>
      </c>
      <c r="G496" s="6" t="s">
        <v>36</v>
      </c>
      <c r="H496" s="6" t="s">
        <v>1912</v>
      </c>
      <c r="I496" s="32" t="s">
        <v>1913</v>
      </c>
      <c r="J496" s="32">
        <v>1901</v>
      </c>
      <c r="K496" s="32">
        <v>1950</v>
      </c>
      <c r="L496" s="6"/>
      <c r="M496" s="6" t="s">
        <v>113</v>
      </c>
      <c r="O496" s="6" t="s">
        <v>1897</v>
      </c>
      <c r="P496" s="6" t="str">
        <f t="shared" si="7"/>
        <v>v
v
v
v
v
v</v>
      </c>
      <c r="Q496" s="6" t="s">
        <v>160</v>
      </c>
    </row>
    <row r="497" spans="1:19" ht="76.5" x14ac:dyDescent="0.25">
      <c r="A497" s="6" t="s">
        <v>1914</v>
      </c>
      <c r="C497" s="6" t="s">
        <v>1915</v>
      </c>
      <c r="D497" s="6" t="s">
        <v>1905</v>
      </c>
      <c r="E497" s="37" t="s">
        <v>1916</v>
      </c>
      <c r="F497" s="6" t="s">
        <v>160</v>
      </c>
      <c r="G497" s="6" t="s">
        <v>36</v>
      </c>
      <c r="H497" s="6" t="s">
        <v>1907</v>
      </c>
      <c r="I497" s="32"/>
      <c r="J497" s="32"/>
      <c r="K497" s="32"/>
      <c r="L497" s="6"/>
      <c r="M497" s="6" t="s">
        <v>113</v>
      </c>
      <c r="O497" s="6" t="s">
        <v>1897</v>
      </c>
      <c r="P497" s="6" t="str">
        <f t="shared" si="7"/>
        <v>v
v
v
v
v
v</v>
      </c>
      <c r="Q497" s="6" t="s">
        <v>160</v>
      </c>
    </row>
    <row r="498" spans="1:19" ht="76.5" x14ac:dyDescent="0.25">
      <c r="A498" s="6" t="s">
        <v>1917</v>
      </c>
      <c r="C498" s="6" t="s">
        <v>1918</v>
      </c>
      <c r="D498" s="6" t="s">
        <v>1919</v>
      </c>
      <c r="E498" s="37" t="s">
        <v>1920</v>
      </c>
      <c r="F498" s="6" t="s">
        <v>160</v>
      </c>
      <c r="G498" s="6" t="s">
        <v>36</v>
      </c>
      <c r="H498" s="6" t="s">
        <v>1921</v>
      </c>
      <c r="I498" s="32" t="s">
        <v>1902</v>
      </c>
      <c r="J498" s="32">
        <v>1801</v>
      </c>
      <c r="K498" s="32">
        <v>1899</v>
      </c>
      <c r="L498" s="6"/>
      <c r="M498" s="6" t="s">
        <v>113</v>
      </c>
      <c r="O498" s="6" t="s">
        <v>1897</v>
      </c>
      <c r="P498" s="6" t="str">
        <f t="shared" si="7"/>
        <v>v
v
v
v
v
v</v>
      </c>
      <c r="Q498" s="6" t="s">
        <v>160</v>
      </c>
    </row>
    <row r="499" spans="1:19" ht="76.5" x14ac:dyDescent="0.25">
      <c r="A499" s="6" t="s">
        <v>1922</v>
      </c>
      <c r="C499" s="6" t="s">
        <v>1923</v>
      </c>
      <c r="D499" s="6" t="s">
        <v>1924</v>
      </c>
      <c r="E499" s="37" t="s">
        <v>1925</v>
      </c>
      <c r="F499" s="6" t="s">
        <v>160</v>
      </c>
      <c r="G499" s="6" t="s">
        <v>36</v>
      </c>
      <c r="H499" s="6" t="s">
        <v>1926</v>
      </c>
      <c r="I499" s="32" t="s">
        <v>1902</v>
      </c>
      <c r="J499" s="32">
        <v>1801</v>
      </c>
      <c r="K499" s="32">
        <v>1899</v>
      </c>
      <c r="L499" s="6"/>
      <c r="M499" s="6" t="s">
        <v>113</v>
      </c>
      <c r="O499" s="6" t="s">
        <v>1897</v>
      </c>
      <c r="P499" s="6" t="str">
        <f t="shared" si="7"/>
        <v>v
v
v
v
v
v</v>
      </c>
      <c r="Q499" s="6" t="s">
        <v>160</v>
      </c>
    </row>
    <row r="500" spans="1:19" ht="76.5" x14ac:dyDescent="0.25">
      <c r="A500" s="6" t="s">
        <v>1927</v>
      </c>
      <c r="C500" s="6" t="s">
        <v>1928</v>
      </c>
      <c r="D500" s="6" t="s">
        <v>1924</v>
      </c>
      <c r="E500" s="37" t="s">
        <v>1929</v>
      </c>
      <c r="F500" s="6" t="s">
        <v>160</v>
      </c>
      <c r="G500" s="6" t="s">
        <v>36</v>
      </c>
      <c r="I500" s="32"/>
      <c r="J500" s="32"/>
      <c r="K500" s="32"/>
      <c r="L500" s="6"/>
      <c r="M500" s="6" t="s">
        <v>113</v>
      </c>
      <c r="O500" s="6" t="s">
        <v>1897</v>
      </c>
      <c r="P500" s="6" t="str">
        <f t="shared" si="7"/>
        <v>v
v
v
v
v
v</v>
      </c>
      <c r="Q500" s="6" t="s">
        <v>160</v>
      </c>
    </row>
    <row r="501" spans="1:19" ht="76.5" x14ac:dyDescent="0.25">
      <c r="A501" s="6" t="s">
        <v>1930</v>
      </c>
      <c r="C501" s="6" t="s">
        <v>1931</v>
      </c>
      <c r="D501" s="6" t="s">
        <v>1893</v>
      </c>
      <c r="E501" s="37" t="s">
        <v>1932</v>
      </c>
      <c r="F501" s="6" t="s">
        <v>160</v>
      </c>
      <c r="G501" s="6" t="s">
        <v>36</v>
      </c>
      <c r="H501" s="6" t="s">
        <v>1933</v>
      </c>
      <c r="I501" s="32" t="s">
        <v>1934</v>
      </c>
      <c r="J501" s="32">
        <v>1701</v>
      </c>
      <c r="K501" s="32">
        <v>1799</v>
      </c>
      <c r="L501" s="6"/>
      <c r="M501" s="6" t="s">
        <v>113</v>
      </c>
      <c r="N501" s="6" t="s">
        <v>1935</v>
      </c>
      <c r="O501" s="6" t="s">
        <v>1897</v>
      </c>
      <c r="P501" s="6" t="str">
        <f t="shared" si="7"/>
        <v>v
v
v
v
v
v</v>
      </c>
      <c r="Q501" s="6" t="s">
        <v>160</v>
      </c>
    </row>
    <row r="502" spans="1:19" ht="76.5" x14ac:dyDescent="0.25">
      <c r="A502" s="6" t="s">
        <v>1936</v>
      </c>
      <c r="C502" s="6" t="s">
        <v>1937</v>
      </c>
      <c r="D502" s="6" t="s">
        <v>1938</v>
      </c>
      <c r="E502" s="37" t="s">
        <v>1939</v>
      </c>
      <c r="F502" s="6" t="s">
        <v>160</v>
      </c>
      <c r="G502" s="6" t="s">
        <v>36</v>
      </c>
      <c r="H502" s="6" t="s">
        <v>1921</v>
      </c>
      <c r="I502" s="32"/>
      <c r="J502" s="32"/>
      <c r="K502" s="32"/>
      <c r="L502" s="6"/>
      <c r="M502" s="6" t="s">
        <v>113</v>
      </c>
      <c r="O502" s="6" t="s">
        <v>1897</v>
      </c>
      <c r="P502" s="6" t="str">
        <f t="shared" si="7"/>
        <v>v
v
v
v
v
v</v>
      </c>
      <c r="Q502" s="6" t="s">
        <v>160</v>
      </c>
    </row>
    <row r="503" spans="1:19" ht="76.5" x14ac:dyDescent="0.25">
      <c r="A503" s="6" t="s">
        <v>1940</v>
      </c>
      <c r="C503" s="6" t="s">
        <v>1941</v>
      </c>
      <c r="D503" s="6" t="s">
        <v>1942</v>
      </c>
      <c r="E503" s="37" t="s">
        <v>1943</v>
      </c>
      <c r="F503" s="6" t="s">
        <v>160</v>
      </c>
      <c r="G503" s="6" t="s">
        <v>36</v>
      </c>
      <c r="H503" s="6" t="s">
        <v>1921</v>
      </c>
      <c r="I503" s="32"/>
      <c r="J503" s="32"/>
      <c r="K503" s="32"/>
      <c r="L503" s="6"/>
      <c r="M503" s="6" t="s">
        <v>113</v>
      </c>
      <c r="O503" s="6" t="s">
        <v>1897</v>
      </c>
      <c r="P503" s="6" t="str">
        <f t="shared" si="7"/>
        <v>v
v
v
v
v
v</v>
      </c>
      <c r="Q503" s="6" t="s">
        <v>160</v>
      </c>
    </row>
    <row r="504" spans="1:19" ht="76.5" x14ac:dyDescent="0.25">
      <c r="A504" s="6" t="s">
        <v>1944</v>
      </c>
      <c r="C504" s="6" t="s">
        <v>1945</v>
      </c>
      <c r="D504" s="6" t="s">
        <v>1946</v>
      </c>
      <c r="E504" s="37" t="s">
        <v>1947</v>
      </c>
      <c r="F504" s="6" t="s">
        <v>160</v>
      </c>
      <c r="G504" s="6" t="s">
        <v>36</v>
      </c>
      <c r="I504" s="32" t="s">
        <v>789</v>
      </c>
      <c r="J504" s="32">
        <v>1801</v>
      </c>
      <c r="K504" s="32">
        <v>1899</v>
      </c>
      <c r="L504" s="6"/>
      <c r="M504" s="6" t="s">
        <v>113</v>
      </c>
      <c r="O504" s="6" t="s">
        <v>1897</v>
      </c>
      <c r="P504" s="6" t="str">
        <f t="shared" si="7"/>
        <v>v
v
v
v
v
v</v>
      </c>
      <c r="Q504" s="6" t="s">
        <v>160</v>
      </c>
    </row>
    <row r="505" spans="1:19" ht="76.5" x14ac:dyDescent="0.25">
      <c r="A505" s="6" t="s">
        <v>1949</v>
      </c>
      <c r="C505" s="6" t="s">
        <v>1950</v>
      </c>
      <c r="D505" s="6" t="s">
        <v>1077</v>
      </c>
      <c r="E505" s="37" t="s">
        <v>1951</v>
      </c>
      <c r="F505" s="6" t="s">
        <v>35</v>
      </c>
      <c r="G505" s="6" t="s">
        <v>25</v>
      </c>
      <c r="I505" s="32"/>
      <c r="J505" s="32"/>
      <c r="K505" s="32"/>
      <c r="L505" s="6"/>
      <c r="M505" s="6" t="s">
        <v>113</v>
      </c>
      <c r="O505" s="6" t="s">
        <v>1948</v>
      </c>
      <c r="P505" s="6" t="str">
        <f t="shared" si="7"/>
        <v>v
v
v
v
v
v</v>
      </c>
      <c r="Q505" s="6" t="s">
        <v>45</v>
      </c>
    </row>
    <row r="506" spans="1:19" ht="76.5" x14ac:dyDescent="0.25">
      <c r="A506" s="6" t="s">
        <v>1952</v>
      </c>
      <c r="C506" s="6" t="s">
        <v>1953</v>
      </c>
      <c r="D506" s="6" t="s">
        <v>1954</v>
      </c>
      <c r="E506" s="37" t="s">
        <v>1955</v>
      </c>
      <c r="F506" s="6" t="s">
        <v>1532</v>
      </c>
      <c r="G506" s="6" t="s">
        <v>28</v>
      </c>
      <c r="I506" s="32" t="s">
        <v>1890</v>
      </c>
      <c r="J506" s="32">
        <v>1950</v>
      </c>
      <c r="K506" s="32">
        <v>1959</v>
      </c>
      <c r="L506" s="6"/>
      <c r="M506" s="6" t="s">
        <v>113</v>
      </c>
      <c r="O506" s="6" t="s">
        <v>1957</v>
      </c>
      <c r="P506" s="6" t="str">
        <f t="shared" si="7"/>
        <v>v
v
v
v
v
v</v>
      </c>
      <c r="Q506" s="6" t="s">
        <v>107</v>
      </c>
      <c r="S506" s="6" t="s">
        <v>1956</v>
      </c>
    </row>
    <row r="507" spans="1:19" ht="76.5" x14ac:dyDescent="0.25">
      <c r="A507" s="6" t="s">
        <v>1958</v>
      </c>
      <c r="C507" s="6" t="s">
        <v>1959</v>
      </c>
      <c r="D507" s="6" t="s">
        <v>1960</v>
      </c>
      <c r="E507" s="37" t="s">
        <v>1961</v>
      </c>
      <c r="F507" s="6" t="s">
        <v>35</v>
      </c>
      <c r="G507" s="6" t="s">
        <v>62</v>
      </c>
      <c r="I507" s="32"/>
      <c r="J507" s="32"/>
      <c r="K507" s="32"/>
      <c r="L507" s="6"/>
      <c r="M507" s="6" t="s">
        <v>113</v>
      </c>
      <c r="O507" s="6" t="s">
        <v>1957</v>
      </c>
      <c r="P507" s="6" t="str">
        <f t="shared" si="7"/>
        <v>v
v
v
v
v
v</v>
      </c>
      <c r="Q507" s="6" t="s">
        <v>35</v>
      </c>
    </row>
    <row r="508" spans="1:19" ht="76.5" x14ac:dyDescent="0.25">
      <c r="A508" s="6" t="s">
        <v>1962</v>
      </c>
      <c r="C508" s="6" t="s">
        <v>1963</v>
      </c>
      <c r="D508" s="6" t="s">
        <v>1960</v>
      </c>
      <c r="E508" s="37" t="s">
        <v>1964</v>
      </c>
      <c r="F508" s="6" t="s">
        <v>35</v>
      </c>
      <c r="G508" s="6" t="s">
        <v>62</v>
      </c>
      <c r="I508" s="32"/>
      <c r="J508" s="32"/>
      <c r="K508" s="32"/>
      <c r="L508" s="6"/>
      <c r="M508" s="6" t="s">
        <v>113</v>
      </c>
      <c r="O508" s="6" t="s">
        <v>1957</v>
      </c>
      <c r="P508" s="6" t="str">
        <f t="shared" si="7"/>
        <v>v
v
v
v
v
v</v>
      </c>
      <c r="Q508" s="6" t="s">
        <v>35</v>
      </c>
    </row>
    <row r="509" spans="1:19" ht="76.5" x14ac:dyDescent="0.25">
      <c r="A509" s="6" t="s">
        <v>1965</v>
      </c>
      <c r="C509" s="6" t="s">
        <v>1966</v>
      </c>
      <c r="D509" s="6" t="s">
        <v>1967</v>
      </c>
      <c r="E509" s="37" t="s">
        <v>1968</v>
      </c>
      <c r="F509" s="6" t="s">
        <v>160</v>
      </c>
      <c r="G509" s="6" t="s">
        <v>25</v>
      </c>
      <c r="H509" s="6" t="s">
        <v>885</v>
      </c>
      <c r="I509" s="32" t="s">
        <v>1969</v>
      </c>
      <c r="J509" s="32">
        <v>1920</v>
      </c>
      <c r="K509" s="32">
        <v>1929</v>
      </c>
      <c r="L509" s="6"/>
      <c r="M509" s="45" t="s">
        <v>2845</v>
      </c>
      <c r="O509" s="6" t="s">
        <v>1644</v>
      </c>
      <c r="P509" s="6" t="str">
        <f t="shared" si="7"/>
        <v>v
v
v
v
v
v</v>
      </c>
      <c r="Q509" s="6" t="s">
        <v>160</v>
      </c>
    </row>
    <row r="510" spans="1:19" ht="76.5" x14ac:dyDescent="0.25">
      <c r="A510" s="6" t="s">
        <v>1970</v>
      </c>
      <c r="C510" s="6" t="s">
        <v>1971</v>
      </c>
      <c r="D510" s="6" t="s">
        <v>1972</v>
      </c>
      <c r="E510" s="37" t="s">
        <v>1973</v>
      </c>
      <c r="F510" s="6" t="s">
        <v>160</v>
      </c>
      <c r="G510" s="6" t="s">
        <v>28</v>
      </c>
      <c r="H510" s="6" t="s">
        <v>855</v>
      </c>
      <c r="I510" s="32"/>
      <c r="J510" s="32">
        <v>1960</v>
      </c>
      <c r="K510" s="32">
        <v>1969</v>
      </c>
      <c r="L510" s="6"/>
      <c r="M510" s="45" t="s">
        <v>164</v>
      </c>
      <c r="N510" s="6" t="s">
        <v>1974</v>
      </c>
      <c r="O510" s="6" t="s">
        <v>1975</v>
      </c>
      <c r="P510" s="6" t="str">
        <f t="shared" si="7"/>
        <v>v
v
v
v
v
v</v>
      </c>
      <c r="Q510" s="6" t="s">
        <v>160</v>
      </c>
    </row>
    <row r="511" spans="1:19" ht="76.5" x14ac:dyDescent="0.25">
      <c r="A511" s="6" t="s">
        <v>1976</v>
      </c>
      <c r="C511" s="6" t="s">
        <v>1977</v>
      </c>
      <c r="D511" s="6" t="s">
        <v>1059</v>
      </c>
      <c r="E511" s="37" t="s">
        <v>1978</v>
      </c>
      <c r="F511" s="6" t="s">
        <v>35</v>
      </c>
      <c r="G511" s="6" t="s">
        <v>62</v>
      </c>
      <c r="H511" s="6" t="s">
        <v>1979</v>
      </c>
      <c r="I511" s="32"/>
      <c r="J511" s="32"/>
      <c r="K511" s="32"/>
      <c r="L511" s="6"/>
      <c r="M511" s="6" t="s">
        <v>2836</v>
      </c>
      <c r="O511" s="6" t="s">
        <v>1980</v>
      </c>
      <c r="P511" s="6" t="str">
        <f t="shared" si="7"/>
        <v>v
v
v
v
v
v</v>
      </c>
      <c r="Q511" s="6" t="s">
        <v>35</v>
      </c>
    </row>
    <row r="512" spans="1:19" ht="76.5" x14ac:dyDescent="0.25">
      <c r="A512" s="6" t="s">
        <v>1981</v>
      </c>
      <c r="C512" s="6" t="s">
        <v>1982</v>
      </c>
      <c r="D512" s="6" t="s">
        <v>478</v>
      </c>
      <c r="E512" s="37" t="s">
        <v>1983</v>
      </c>
      <c r="F512" s="6" t="s">
        <v>35</v>
      </c>
      <c r="G512" s="6" t="s">
        <v>62</v>
      </c>
      <c r="I512" s="32"/>
      <c r="J512" s="32"/>
      <c r="K512" s="32"/>
      <c r="L512" s="6"/>
      <c r="M512" s="6" t="s">
        <v>113</v>
      </c>
      <c r="O512" s="6" t="s">
        <v>1980</v>
      </c>
      <c r="P512" s="6" t="str">
        <f t="shared" si="7"/>
        <v>v
v
v
v
v
v</v>
      </c>
      <c r="Q512" s="6" t="s">
        <v>75</v>
      </c>
    </row>
    <row r="513" spans="1:19" ht="76.5" x14ac:dyDescent="0.25">
      <c r="A513" s="6" t="s">
        <v>1984</v>
      </c>
      <c r="C513" s="6" t="s">
        <v>1985</v>
      </c>
      <c r="D513" s="6" t="s">
        <v>478</v>
      </c>
      <c r="E513" s="37" t="s">
        <v>1986</v>
      </c>
      <c r="F513" s="6" t="s">
        <v>35</v>
      </c>
      <c r="G513" s="6" t="s">
        <v>62</v>
      </c>
      <c r="I513" s="32"/>
      <c r="J513" s="32"/>
      <c r="K513" s="32"/>
      <c r="L513" s="6"/>
      <c r="M513" s="6" t="s">
        <v>113</v>
      </c>
      <c r="O513" s="6" t="s">
        <v>1980</v>
      </c>
      <c r="P513" s="6" t="str">
        <f t="shared" si="7"/>
        <v>v
v
v
v
v
v</v>
      </c>
      <c r="Q513" s="6" t="s">
        <v>35</v>
      </c>
    </row>
    <row r="514" spans="1:19" ht="76.5" x14ac:dyDescent="0.25">
      <c r="A514" s="6" t="s">
        <v>1987</v>
      </c>
      <c r="C514" s="6" t="s">
        <v>1988</v>
      </c>
      <c r="D514" s="6" t="s">
        <v>1046</v>
      </c>
      <c r="E514" s="37" t="s">
        <v>1989</v>
      </c>
      <c r="F514" s="6" t="s">
        <v>35</v>
      </c>
      <c r="G514" s="6" t="s">
        <v>62</v>
      </c>
      <c r="H514" s="6" t="s">
        <v>885</v>
      </c>
      <c r="I514" s="32" t="s">
        <v>1990</v>
      </c>
      <c r="J514" s="32">
        <v>1970</v>
      </c>
      <c r="K514" s="32">
        <v>1970</v>
      </c>
      <c r="L514" s="6"/>
      <c r="M514" s="45" t="s">
        <v>30</v>
      </c>
      <c r="O514" s="6" t="s">
        <v>1135</v>
      </c>
      <c r="P514" s="6" t="str">
        <f t="shared" si="7"/>
        <v>v
v
v
v
v
v</v>
      </c>
      <c r="Q514" s="6" t="s">
        <v>35</v>
      </c>
      <c r="R514" s="6">
        <v>473</v>
      </c>
    </row>
    <row r="515" spans="1:19" ht="76.5" x14ac:dyDescent="0.25">
      <c r="A515" s="6" t="s">
        <v>1991</v>
      </c>
      <c r="C515" s="6" t="s">
        <v>1992</v>
      </c>
      <c r="D515" s="6" t="s">
        <v>195</v>
      </c>
      <c r="E515" s="37" t="s">
        <v>1993</v>
      </c>
      <c r="F515" s="6" t="s">
        <v>35</v>
      </c>
      <c r="G515" s="6" t="s">
        <v>62</v>
      </c>
      <c r="I515" s="32"/>
      <c r="J515" s="32"/>
      <c r="K515" s="32"/>
      <c r="L515" s="6"/>
      <c r="M515" s="45" t="s">
        <v>66</v>
      </c>
      <c r="O515" s="6" t="s">
        <v>1994</v>
      </c>
      <c r="P515" s="6" t="str">
        <f t="shared" si="7"/>
        <v>v
v
v
v
v
v</v>
      </c>
      <c r="Q515" s="6" t="s">
        <v>35</v>
      </c>
    </row>
    <row r="516" spans="1:19" ht="76.5" x14ac:dyDescent="0.25">
      <c r="A516" s="6" t="s">
        <v>1995</v>
      </c>
      <c r="C516" s="6" t="s">
        <v>1996</v>
      </c>
      <c r="D516" s="6" t="s">
        <v>1997</v>
      </c>
      <c r="E516" s="37" t="s">
        <v>1998</v>
      </c>
      <c r="F516" s="6" t="s">
        <v>35</v>
      </c>
      <c r="G516" s="6" t="s">
        <v>28</v>
      </c>
      <c r="I516" s="32"/>
      <c r="J516" s="32"/>
      <c r="K516" s="32"/>
      <c r="L516" s="6"/>
      <c r="M516" s="45" t="s">
        <v>64</v>
      </c>
      <c r="O516" s="6" t="s">
        <v>1994</v>
      </c>
      <c r="P516" s="6" t="str">
        <f t="shared" ref="P516:P579" si="8">$P$1</f>
        <v>v
v
v
v
v
v</v>
      </c>
      <c r="Q516" s="6" t="s">
        <v>35</v>
      </c>
    </row>
    <row r="517" spans="1:19" ht="76.5" x14ac:dyDescent="0.25">
      <c r="A517" s="6" t="s">
        <v>1999</v>
      </c>
      <c r="C517" s="6" t="s">
        <v>2000</v>
      </c>
      <c r="D517" s="6" t="s">
        <v>48</v>
      </c>
      <c r="E517" s="37" t="s">
        <v>2001</v>
      </c>
      <c r="F517" s="6" t="s">
        <v>35</v>
      </c>
      <c r="G517" s="6" t="s">
        <v>28</v>
      </c>
      <c r="I517" s="32"/>
      <c r="J517" s="32"/>
      <c r="K517" s="32"/>
      <c r="L517" s="6" t="s">
        <v>146</v>
      </c>
      <c r="M517" s="45" t="s">
        <v>50</v>
      </c>
      <c r="O517" s="6" t="s">
        <v>1994</v>
      </c>
      <c r="P517" s="6" t="str">
        <f t="shared" si="8"/>
        <v>v
v
v
v
v
v</v>
      </c>
      <c r="Q517" s="6" t="s">
        <v>35</v>
      </c>
    </row>
    <row r="518" spans="1:19" ht="76.5" x14ac:dyDescent="0.25">
      <c r="A518" s="6" t="s">
        <v>2002</v>
      </c>
      <c r="C518" s="6" t="s">
        <v>2003</v>
      </c>
      <c r="D518" s="6" t="s">
        <v>2004</v>
      </c>
      <c r="E518" s="37" t="s">
        <v>2005</v>
      </c>
      <c r="F518" s="6" t="s">
        <v>35</v>
      </c>
      <c r="G518" s="6" t="s">
        <v>161</v>
      </c>
      <c r="I518" s="32"/>
      <c r="J518" s="32"/>
      <c r="K518" s="32"/>
      <c r="L518" s="6"/>
      <c r="M518" s="45" t="s">
        <v>66</v>
      </c>
      <c r="N518" s="6" t="s">
        <v>2006</v>
      </c>
      <c r="O518" s="6" t="s">
        <v>1994</v>
      </c>
      <c r="P518" s="6" t="str">
        <f t="shared" si="8"/>
        <v>v
v
v
v
v
v</v>
      </c>
      <c r="Q518" s="6" t="s">
        <v>35</v>
      </c>
    </row>
    <row r="519" spans="1:19" ht="76.5" x14ac:dyDescent="0.25">
      <c r="A519" s="6" t="s">
        <v>2007</v>
      </c>
      <c r="C519" s="6" t="s">
        <v>2008</v>
      </c>
      <c r="D519" s="6" t="s">
        <v>2009</v>
      </c>
      <c r="E519" s="37" t="s">
        <v>2010</v>
      </c>
      <c r="F519" s="6" t="s">
        <v>35</v>
      </c>
      <c r="G519" s="6" t="s">
        <v>62</v>
      </c>
      <c r="H519" s="6" t="s">
        <v>305</v>
      </c>
      <c r="I519" s="32" t="s">
        <v>2011</v>
      </c>
      <c r="J519" s="32"/>
      <c r="K519" s="32">
        <v>1939</v>
      </c>
      <c r="L519" s="6"/>
      <c r="M519" s="45" t="s">
        <v>92</v>
      </c>
      <c r="O519" s="6" t="s">
        <v>2012</v>
      </c>
      <c r="P519" s="6" t="str">
        <f t="shared" si="8"/>
        <v>v
v
v
v
v
v</v>
      </c>
      <c r="Q519" s="6" t="s">
        <v>75</v>
      </c>
      <c r="R519" s="6" t="s">
        <v>76</v>
      </c>
    </row>
    <row r="520" spans="1:19" ht="76.5" x14ac:dyDescent="0.25">
      <c r="A520" s="6" t="s">
        <v>2013</v>
      </c>
      <c r="C520" s="6" t="s">
        <v>2014</v>
      </c>
      <c r="D520" s="6" t="s">
        <v>94</v>
      </c>
      <c r="E520" s="37" t="s">
        <v>2015</v>
      </c>
      <c r="F520" s="6" t="s">
        <v>35</v>
      </c>
      <c r="G520" s="6" t="s">
        <v>62</v>
      </c>
      <c r="H520" s="6" t="s">
        <v>305</v>
      </c>
      <c r="I520" s="32" t="s">
        <v>2011</v>
      </c>
      <c r="J520" s="32"/>
      <c r="K520" s="32">
        <v>1939</v>
      </c>
      <c r="L520" s="6"/>
      <c r="M520" s="45" t="s">
        <v>92</v>
      </c>
      <c r="O520" s="6" t="s">
        <v>2012</v>
      </c>
      <c r="P520" s="6" t="str">
        <f t="shared" si="8"/>
        <v>v
v
v
v
v
v</v>
      </c>
      <c r="Q520" s="6" t="s">
        <v>75</v>
      </c>
      <c r="R520" s="6" t="s">
        <v>76</v>
      </c>
    </row>
    <row r="521" spans="1:19" ht="76.5" x14ac:dyDescent="0.25">
      <c r="A521" s="6" t="s">
        <v>2016</v>
      </c>
      <c r="C521" s="6" t="s">
        <v>2017</v>
      </c>
      <c r="D521" s="6" t="s">
        <v>307</v>
      </c>
      <c r="E521" s="37" t="s">
        <v>2018</v>
      </c>
      <c r="F521" s="6" t="s">
        <v>35</v>
      </c>
      <c r="G521" s="6" t="s">
        <v>62</v>
      </c>
      <c r="H521" s="6" t="s">
        <v>305</v>
      </c>
      <c r="I521" s="32" t="s">
        <v>2011</v>
      </c>
      <c r="J521" s="32"/>
      <c r="K521" s="32">
        <v>1939</v>
      </c>
      <c r="L521" s="6"/>
      <c r="M521" s="45" t="s">
        <v>92</v>
      </c>
      <c r="O521" s="6" t="s">
        <v>2012</v>
      </c>
      <c r="P521" s="6" t="str">
        <f t="shared" si="8"/>
        <v>v
v
v
v
v
v</v>
      </c>
      <c r="Q521" s="6" t="s">
        <v>75</v>
      </c>
      <c r="R521" s="6" t="s">
        <v>76</v>
      </c>
    </row>
    <row r="522" spans="1:19" ht="76.5" x14ac:dyDescent="0.25">
      <c r="A522" s="6" t="s">
        <v>2019</v>
      </c>
      <c r="C522" s="6" t="s">
        <v>2020</v>
      </c>
      <c r="D522" s="6" t="s">
        <v>94</v>
      </c>
      <c r="E522" s="37" t="s">
        <v>2021</v>
      </c>
      <c r="F522" s="6" t="s">
        <v>35</v>
      </c>
      <c r="G522" s="6" t="s">
        <v>62</v>
      </c>
      <c r="H522" s="6" t="s">
        <v>305</v>
      </c>
      <c r="I522" s="32" t="s">
        <v>2011</v>
      </c>
      <c r="J522" s="32"/>
      <c r="K522" s="32">
        <v>1939</v>
      </c>
      <c r="L522" s="6"/>
      <c r="M522" s="45" t="s">
        <v>92</v>
      </c>
      <c r="O522" s="6" t="s">
        <v>2012</v>
      </c>
      <c r="P522" s="6" t="str">
        <f t="shared" si="8"/>
        <v>v
v
v
v
v
v</v>
      </c>
      <c r="Q522" s="6" t="s">
        <v>35</v>
      </c>
      <c r="R522" s="6">
        <v>473</v>
      </c>
      <c r="S522" s="6" t="s">
        <v>2022</v>
      </c>
    </row>
    <row r="523" spans="1:19" ht="76.5" x14ac:dyDescent="0.25">
      <c r="A523" s="6" t="s">
        <v>2023</v>
      </c>
      <c r="C523" s="6" t="s">
        <v>2024</v>
      </c>
      <c r="D523" s="6" t="s">
        <v>94</v>
      </c>
      <c r="E523" s="37" t="s">
        <v>2025</v>
      </c>
      <c r="F523" s="6" t="s">
        <v>35</v>
      </c>
      <c r="G523" s="6" t="s">
        <v>62</v>
      </c>
      <c r="H523" s="6" t="s">
        <v>305</v>
      </c>
      <c r="I523" s="32" t="s">
        <v>2011</v>
      </c>
      <c r="J523" s="32"/>
      <c r="K523" s="32">
        <v>1939</v>
      </c>
      <c r="L523" s="6"/>
      <c r="M523" s="45" t="s">
        <v>92</v>
      </c>
      <c r="O523" s="6" t="s">
        <v>2012</v>
      </c>
      <c r="P523" s="6" t="str">
        <f t="shared" si="8"/>
        <v>v
v
v
v
v
v</v>
      </c>
      <c r="Q523" s="6" t="s">
        <v>35</v>
      </c>
      <c r="R523" s="6">
        <v>473</v>
      </c>
      <c r="S523" s="6" t="s">
        <v>2022</v>
      </c>
    </row>
    <row r="524" spans="1:19" ht="76.5" x14ac:dyDescent="0.25">
      <c r="A524" s="6" t="s">
        <v>2026</v>
      </c>
      <c r="C524" s="6" t="s">
        <v>2027</v>
      </c>
      <c r="D524" s="6" t="s">
        <v>94</v>
      </c>
      <c r="E524" s="37" t="s">
        <v>2028</v>
      </c>
      <c r="F524" s="6" t="s">
        <v>35</v>
      </c>
      <c r="G524" s="6" t="s">
        <v>62</v>
      </c>
      <c r="H524" s="6" t="s">
        <v>305</v>
      </c>
      <c r="I524" s="32" t="s">
        <v>2011</v>
      </c>
      <c r="J524" s="32"/>
      <c r="K524" s="32">
        <v>1939</v>
      </c>
      <c r="L524" s="6"/>
      <c r="M524" s="45" t="s">
        <v>92</v>
      </c>
      <c r="O524" s="6" t="s">
        <v>2012</v>
      </c>
      <c r="P524" s="6" t="str">
        <f t="shared" si="8"/>
        <v>v
v
v
v
v
v</v>
      </c>
      <c r="Q524" s="6" t="s">
        <v>45</v>
      </c>
    </row>
    <row r="525" spans="1:19" ht="76.5" x14ac:dyDescent="0.25">
      <c r="A525" s="6" t="s">
        <v>2029</v>
      </c>
      <c r="C525" s="6" t="s">
        <v>2030</v>
      </c>
      <c r="D525" s="6" t="s">
        <v>94</v>
      </c>
      <c r="E525" s="37" t="s">
        <v>2031</v>
      </c>
      <c r="F525" s="6" t="s">
        <v>35</v>
      </c>
      <c r="G525" s="6" t="s">
        <v>62</v>
      </c>
      <c r="H525" s="6" t="s">
        <v>305</v>
      </c>
      <c r="I525" s="32" t="s">
        <v>2011</v>
      </c>
      <c r="J525" s="32"/>
      <c r="K525" s="32">
        <v>1939</v>
      </c>
      <c r="L525" s="6"/>
      <c r="M525" s="45" t="s">
        <v>92</v>
      </c>
      <c r="O525" s="6" t="s">
        <v>2012</v>
      </c>
      <c r="P525" s="6" t="str">
        <f t="shared" si="8"/>
        <v>v
v
v
v
v
v</v>
      </c>
      <c r="Q525" s="6" t="s">
        <v>35</v>
      </c>
      <c r="R525" s="6">
        <v>473</v>
      </c>
      <c r="S525" s="6" t="s">
        <v>2022</v>
      </c>
    </row>
    <row r="526" spans="1:19" ht="76.5" x14ac:dyDescent="0.25">
      <c r="A526" s="6" t="s">
        <v>2032</v>
      </c>
      <c r="C526" s="6" t="s">
        <v>2033</v>
      </c>
      <c r="D526" s="6" t="s">
        <v>1095</v>
      </c>
      <c r="E526" s="37" t="s">
        <v>2034</v>
      </c>
      <c r="F526" s="6" t="s">
        <v>35</v>
      </c>
      <c r="G526" s="6" t="s">
        <v>62</v>
      </c>
      <c r="H526" s="6" t="s">
        <v>305</v>
      </c>
      <c r="I526" s="32" t="s">
        <v>2011</v>
      </c>
      <c r="J526" s="32"/>
      <c r="K526" s="32">
        <v>1939</v>
      </c>
      <c r="L526" s="6"/>
      <c r="M526" s="45" t="s">
        <v>92</v>
      </c>
      <c r="O526" s="6" t="s">
        <v>2012</v>
      </c>
      <c r="P526" s="6" t="str">
        <f t="shared" si="8"/>
        <v>v
v
v
v
v
v</v>
      </c>
      <c r="Q526" s="6" t="s">
        <v>35</v>
      </c>
      <c r="R526" s="6">
        <v>473</v>
      </c>
      <c r="S526" s="6" t="s">
        <v>2022</v>
      </c>
    </row>
    <row r="527" spans="1:19" ht="76.5" x14ac:dyDescent="0.25">
      <c r="A527" s="6" t="s">
        <v>2035</v>
      </c>
      <c r="C527" s="6" t="s">
        <v>2036</v>
      </c>
      <c r="D527" s="6" t="s">
        <v>2037</v>
      </c>
      <c r="E527" s="37" t="s">
        <v>2038</v>
      </c>
      <c r="F527" s="6" t="s">
        <v>35</v>
      </c>
      <c r="G527" s="6" t="s">
        <v>62</v>
      </c>
      <c r="H527" s="6" t="s">
        <v>305</v>
      </c>
      <c r="I527" s="32" t="s">
        <v>2011</v>
      </c>
      <c r="J527" s="32"/>
      <c r="K527" s="32">
        <v>1939</v>
      </c>
      <c r="L527" s="6"/>
      <c r="M527" s="45" t="s">
        <v>92</v>
      </c>
      <c r="O527" s="6" t="s">
        <v>2012</v>
      </c>
      <c r="P527" s="6" t="str">
        <f t="shared" si="8"/>
        <v>v
v
v
v
v
v</v>
      </c>
      <c r="Q527" s="6" t="s">
        <v>35</v>
      </c>
      <c r="R527" s="6">
        <v>473</v>
      </c>
      <c r="S527" s="6" t="s">
        <v>2022</v>
      </c>
    </row>
    <row r="528" spans="1:19" ht="76.5" x14ac:dyDescent="0.25">
      <c r="A528" s="6" t="s">
        <v>2039</v>
      </c>
      <c r="C528" s="6" t="s">
        <v>2040</v>
      </c>
      <c r="D528" s="6" t="s">
        <v>307</v>
      </c>
      <c r="E528" s="37" t="s">
        <v>2041</v>
      </c>
      <c r="F528" s="6" t="s">
        <v>35</v>
      </c>
      <c r="G528" s="6" t="s">
        <v>62</v>
      </c>
      <c r="H528" s="6" t="s">
        <v>305</v>
      </c>
      <c r="I528" s="32" t="s">
        <v>2011</v>
      </c>
      <c r="J528" s="32"/>
      <c r="K528" s="32">
        <v>1939</v>
      </c>
      <c r="L528" s="6"/>
      <c r="M528" s="45" t="s">
        <v>92</v>
      </c>
      <c r="O528" s="6" t="s">
        <v>2012</v>
      </c>
      <c r="P528" s="6" t="str">
        <f t="shared" si="8"/>
        <v>v
v
v
v
v
v</v>
      </c>
      <c r="Q528" s="6" t="s">
        <v>35</v>
      </c>
      <c r="R528" s="6">
        <v>473</v>
      </c>
      <c r="S528" s="6" t="s">
        <v>2022</v>
      </c>
    </row>
    <row r="529" spans="1:19" ht="76.5" x14ac:dyDescent="0.25">
      <c r="A529" s="6" t="s">
        <v>2042</v>
      </c>
      <c r="C529" s="6" t="s">
        <v>2043</v>
      </c>
      <c r="D529" s="6" t="s">
        <v>2044</v>
      </c>
      <c r="E529" s="37" t="s">
        <v>2045</v>
      </c>
      <c r="F529" s="6" t="s">
        <v>35</v>
      </c>
      <c r="G529" s="6" t="s">
        <v>62</v>
      </c>
      <c r="H529" s="6" t="s">
        <v>305</v>
      </c>
      <c r="I529" s="32" t="s">
        <v>2011</v>
      </c>
      <c r="J529" s="32"/>
      <c r="K529" s="32">
        <v>1939</v>
      </c>
      <c r="L529" s="6"/>
      <c r="M529" s="45" t="s">
        <v>92</v>
      </c>
      <c r="O529" s="6" t="s">
        <v>2012</v>
      </c>
      <c r="P529" s="6" t="str">
        <f t="shared" si="8"/>
        <v>v
v
v
v
v
v</v>
      </c>
      <c r="Q529" s="6" t="s">
        <v>35</v>
      </c>
      <c r="R529" s="6">
        <v>473</v>
      </c>
      <c r="S529" s="6" t="s">
        <v>2022</v>
      </c>
    </row>
    <row r="530" spans="1:19" ht="76.5" x14ac:dyDescent="0.25">
      <c r="A530" s="6" t="s">
        <v>2046</v>
      </c>
      <c r="C530" s="6" t="s">
        <v>2047</v>
      </c>
      <c r="D530" s="6" t="s">
        <v>2044</v>
      </c>
      <c r="E530" s="37" t="s">
        <v>2048</v>
      </c>
      <c r="F530" s="6" t="s">
        <v>35</v>
      </c>
      <c r="G530" s="6" t="s">
        <v>62</v>
      </c>
      <c r="H530" s="6" t="s">
        <v>305</v>
      </c>
      <c r="I530" s="32" t="s">
        <v>2011</v>
      </c>
      <c r="J530" s="32"/>
      <c r="K530" s="32">
        <v>1939</v>
      </c>
      <c r="L530" s="6"/>
      <c r="M530" s="45" t="s">
        <v>92</v>
      </c>
      <c r="O530" s="6" t="s">
        <v>2012</v>
      </c>
      <c r="P530" s="6" t="str">
        <f t="shared" si="8"/>
        <v>v
v
v
v
v
v</v>
      </c>
      <c r="Q530" s="6" t="s">
        <v>35</v>
      </c>
      <c r="R530" s="6">
        <v>473</v>
      </c>
      <c r="S530" s="6" t="s">
        <v>2022</v>
      </c>
    </row>
    <row r="531" spans="1:19" ht="76.5" x14ac:dyDescent="0.25">
      <c r="A531" s="6" t="s">
        <v>2049</v>
      </c>
      <c r="C531" s="6" t="s">
        <v>2050</v>
      </c>
      <c r="D531" s="6" t="s">
        <v>307</v>
      </c>
      <c r="E531" s="37" t="s">
        <v>2051</v>
      </c>
      <c r="F531" s="6" t="s">
        <v>35</v>
      </c>
      <c r="G531" s="6" t="s">
        <v>62</v>
      </c>
      <c r="H531" s="6" t="s">
        <v>305</v>
      </c>
      <c r="I531" s="32" t="s">
        <v>2011</v>
      </c>
      <c r="J531" s="32"/>
      <c r="K531" s="32">
        <v>1939</v>
      </c>
      <c r="L531" s="6"/>
      <c r="M531" s="45" t="s">
        <v>92</v>
      </c>
      <c r="O531" s="6" t="s">
        <v>2012</v>
      </c>
      <c r="P531" s="6" t="str">
        <f t="shared" si="8"/>
        <v>v
v
v
v
v
v</v>
      </c>
      <c r="Q531" s="6" t="s">
        <v>35</v>
      </c>
      <c r="R531" s="6">
        <v>473</v>
      </c>
      <c r="S531" s="6" t="s">
        <v>2022</v>
      </c>
    </row>
    <row r="532" spans="1:19" ht="76.5" x14ac:dyDescent="0.25">
      <c r="A532" s="6" t="s">
        <v>2052</v>
      </c>
      <c r="C532" s="6" t="s">
        <v>2053</v>
      </c>
      <c r="D532" s="6" t="s">
        <v>1840</v>
      </c>
      <c r="E532" s="37" t="s">
        <v>2054</v>
      </c>
      <c r="F532" s="6" t="s">
        <v>35</v>
      </c>
      <c r="G532" s="6" t="s">
        <v>62</v>
      </c>
      <c r="H532" s="6" t="s">
        <v>305</v>
      </c>
      <c r="I532" s="32" t="s">
        <v>2011</v>
      </c>
      <c r="J532" s="32"/>
      <c r="K532" s="32">
        <v>1939</v>
      </c>
      <c r="L532" s="6"/>
      <c r="M532" s="45" t="s">
        <v>92</v>
      </c>
      <c r="O532" s="6" t="s">
        <v>2012</v>
      </c>
      <c r="P532" s="6" t="str">
        <f t="shared" si="8"/>
        <v>v
v
v
v
v
v</v>
      </c>
      <c r="Q532" s="6" t="s">
        <v>35</v>
      </c>
      <c r="R532" s="6">
        <v>473</v>
      </c>
      <c r="S532" s="6" t="s">
        <v>2022</v>
      </c>
    </row>
    <row r="533" spans="1:19" ht="76.5" x14ac:dyDescent="0.25">
      <c r="A533" s="6" t="s">
        <v>2055</v>
      </c>
      <c r="C533" s="6" t="s">
        <v>2056</v>
      </c>
      <c r="D533" s="6" t="s">
        <v>1840</v>
      </c>
      <c r="E533" s="37" t="s">
        <v>2057</v>
      </c>
      <c r="F533" s="6" t="s">
        <v>35</v>
      </c>
      <c r="G533" s="6" t="s">
        <v>62</v>
      </c>
      <c r="H533" s="6" t="s">
        <v>305</v>
      </c>
      <c r="I533" s="32" t="s">
        <v>2011</v>
      </c>
      <c r="J533" s="32"/>
      <c r="K533" s="32">
        <v>1939</v>
      </c>
      <c r="L533" s="6"/>
      <c r="M533" s="45" t="s">
        <v>92</v>
      </c>
      <c r="O533" s="6" t="s">
        <v>2012</v>
      </c>
      <c r="P533" s="6" t="str">
        <f t="shared" si="8"/>
        <v>v
v
v
v
v
v</v>
      </c>
      <c r="Q533" s="6" t="s">
        <v>35</v>
      </c>
      <c r="R533" s="6">
        <v>473</v>
      </c>
      <c r="S533" s="6" t="s">
        <v>2022</v>
      </c>
    </row>
    <row r="534" spans="1:19" ht="76.5" x14ac:dyDescent="0.25">
      <c r="A534" s="6" t="s">
        <v>2058</v>
      </c>
      <c r="C534" s="6" t="s">
        <v>2059</v>
      </c>
      <c r="D534" s="6" t="s">
        <v>2060</v>
      </c>
      <c r="E534" s="37" t="s">
        <v>2061</v>
      </c>
      <c r="F534" s="6" t="s">
        <v>35</v>
      </c>
      <c r="G534" s="6" t="s">
        <v>62</v>
      </c>
      <c r="H534" s="6" t="s">
        <v>305</v>
      </c>
      <c r="I534" s="32" t="s">
        <v>2011</v>
      </c>
      <c r="J534" s="32"/>
      <c r="K534" s="32">
        <v>1939</v>
      </c>
      <c r="L534" s="6"/>
      <c r="M534" s="45" t="s">
        <v>92</v>
      </c>
      <c r="O534" s="6" t="s">
        <v>2012</v>
      </c>
      <c r="P534" s="6" t="str">
        <f t="shared" si="8"/>
        <v>v
v
v
v
v
v</v>
      </c>
      <c r="Q534" s="6" t="s">
        <v>35</v>
      </c>
      <c r="R534" s="6">
        <v>473</v>
      </c>
      <c r="S534" s="6" t="s">
        <v>2022</v>
      </c>
    </row>
    <row r="535" spans="1:19" ht="76.5" x14ac:dyDescent="0.25">
      <c r="A535" s="6" t="s">
        <v>2062</v>
      </c>
      <c r="C535" s="6" t="s">
        <v>2063</v>
      </c>
      <c r="D535" s="6" t="s">
        <v>2060</v>
      </c>
      <c r="E535" s="37" t="s">
        <v>2064</v>
      </c>
      <c r="F535" s="6" t="s">
        <v>35</v>
      </c>
      <c r="G535" s="6" t="s">
        <v>62</v>
      </c>
      <c r="H535" s="6" t="s">
        <v>305</v>
      </c>
      <c r="I535" s="32" t="s">
        <v>2011</v>
      </c>
      <c r="J535" s="32"/>
      <c r="K535" s="32">
        <v>1939</v>
      </c>
      <c r="L535" s="6"/>
      <c r="M535" s="45" t="s">
        <v>92</v>
      </c>
      <c r="O535" s="6" t="s">
        <v>2012</v>
      </c>
      <c r="P535" s="6" t="str">
        <f t="shared" si="8"/>
        <v>v
v
v
v
v
v</v>
      </c>
      <c r="Q535" s="6" t="s">
        <v>35</v>
      </c>
      <c r="R535" s="6">
        <v>473</v>
      </c>
      <c r="S535" s="6" t="s">
        <v>2022</v>
      </c>
    </row>
    <row r="536" spans="1:19" ht="76.5" x14ac:dyDescent="0.25">
      <c r="A536" s="6" t="s">
        <v>2065</v>
      </c>
      <c r="C536" s="6" t="s">
        <v>2066</v>
      </c>
      <c r="D536" s="6" t="s">
        <v>1833</v>
      </c>
      <c r="E536" s="37" t="s">
        <v>2067</v>
      </c>
      <c r="F536" s="6" t="s">
        <v>35</v>
      </c>
      <c r="G536" s="6" t="s">
        <v>62</v>
      </c>
      <c r="H536" s="6" t="s">
        <v>305</v>
      </c>
      <c r="I536" s="32" t="s">
        <v>2011</v>
      </c>
      <c r="J536" s="32"/>
      <c r="K536" s="32">
        <v>1939</v>
      </c>
      <c r="L536" s="6"/>
      <c r="M536" s="45" t="s">
        <v>92</v>
      </c>
      <c r="O536" s="6" t="s">
        <v>2012</v>
      </c>
      <c r="P536" s="6" t="str">
        <f t="shared" si="8"/>
        <v>v
v
v
v
v
v</v>
      </c>
      <c r="Q536" s="6" t="s">
        <v>35</v>
      </c>
      <c r="R536" s="6">
        <v>473</v>
      </c>
      <c r="S536" s="6" t="s">
        <v>2022</v>
      </c>
    </row>
    <row r="537" spans="1:19" ht="76.5" x14ac:dyDescent="0.25">
      <c r="A537" s="6" t="s">
        <v>2068</v>
      </c>
      <c r="C537" s="6" t="s">
        <v>2069</v>
      </c>
      <c r="D537" s="6" t="s">
        <v>226</v>
      </c>
      <c r="E537" s="37" t="s">
        <v>2070</v>
      </c>
      <c r="F537" s="6" t="s">
        <v>27</v>
      </c>
      <c r="G537" s="6" t="s">
        <v>28</v>
      </c>
      <c r="I537" s="32"/>
      <c r="J537" s="32"/>
      <c r="K537" s="32"/>
      <c r="L537" s="6"/>
      <c r="M537" s="6" t="s">
        <v>164</v>
      </c>
      <c r="N537" s="6" t="s">
        <v>2071</v>
      </c>
      <c r="O537" s="6" t="s">
        <v>463</v>
      </c>
      <c r="P537" s="6" t="str">
        <f t="shared" si="8"/>
        <v>v
v
v
v
v
v</v>
      </c>
      <c r="Q537" s="6" t="s">
        <v>27</v>
      </c>
      <c r="R537" s="6" t="s">
        <v>55</v>
      </c>
    </row>
    <row r="538" spans="1:19" ht="89.25" x14ac:dyDescent="0.25">
      <c r="A538" s="6" t="s">
        <v>2072</v>
      </c>
      <c r="C538" s="6" t="s">
        <v>2073</v>
      </c>
      <c r="D538" s="6" t="s">
        <v>53</v>
      </c>
      <c r="E538" s="37" t="s">
        <v>2074</v>
      </c>
      <c r="F538" s="6" t="s">
        <v>35</v>
      </c>
      <c r="G538" s="6" t="s">
        <v>161</v>
      </c>
      <c r="H538" s="6" t="s">
        <v>162</v>
      </c>
      <c r="I538" s="32" t="s">
        <v>2076</v>
      </c>
      <c r="J538" s="32"/>
      <c r="K538" s="32">
        <v>1999</v>
      </c>
      <c r="L538" s="6"/>
      <c r="M538" s="6" t="s">
        <v>2836</v>
      </c>
      <c r="O538" s="6" t="s">
        <v>2077</v>
      </c>
      <c r="P538" s="6" t="str">
        <f t="shared" si="8"/>
        <v>v
v
v
v
v
v</v>
      </c>
      <c r="Q538" s="6" t="s">
        <v>35</v>
      </c>
      <c r="R538" s="6" t="s">
        <v>2075</v>
      </c>
    </row>
    <row r="539" spans="1:19" ht="89.25" x14ac:dyDescent="0.25">
      <c r="A539" s="6" t="s">
        <v>2078</v>
      </c>
      <c r="C539" s="6" t="s">
        <v>2079</v>
      </c>
      <c r="D539" s="6" t="s">
        <v>53</v>
      </c>
      <c r="E539" s="37" t="s">
        <v>2074</v>
      </c>
      <c r="F539" s="6" t="s">
        <v>35</v>
      </c>
      <c r="G539" s="6" t="s">
        <v>161</v>
      </c>
      <c r="H539" s="6" t="s">
        <v>162</v>
      </c>
      <c r="I539" s="32" t="s">
        <v>2076</v>
      </c>
      <c r="J539" s="32"/>
      <c r="K539" s="32">
        <v>1999</v>
      </c>
      <c r="L539" s="6"/>
      <c r="M539" s="6" t="s">
        <v>2836</v>
      </c>
      <c r="O539" s="6" t="s">
        <v>2077</v>
      </c>
      <c r="P539" s="6" t="str">
        <f t="shared" si="8"/>
        <v>v
v
v
v
v
v</v>
      </c>
      <c r="Q539" s="6" t="s">
        <v>35</v>
      </c>
      <c r="R539" s="6" t="s">
        <v>2075</v>
      </c>
    </row>
    <row r="540" spans="1:19" ht="89.25" x14ac:dyDescent="0.25">
      <c r="A540" s="6" t="s">
        <v>2080</v>
      </c>
      <c r="C540" s="6" t="s">
        <v>2081</v>
      </c>
      <c r="D540" s="6" t="s">
        <v>53</v>
      </c>
      <c r="E540" s="37" t="s">
        <v>2074</v>
      </c>
      <c r="F540" s="6" t="s">
        <v>35</v>
      </c>
      <c r="G540" s="6" t="s">
        <v>161</v>
      </c>
      <c r="H540" s="6" t="s">
        <v>162</v>
      </c>
      <c r="I540" s="32" t="s">
        <v>2076</v>
      </c>
      <c r="J540" s="32"/>
      <c r="K540" s="32">
        <v>1999</v>
      </c>
      <c r="L540" s="6"/>
      <c r="M540" s="6" t="s">
        <v>2836</v>
      </c>
      <c r="O540" s="6" t="s">
        <v>2077</v>
      </c>
      <c r="P540" s="6" t="str">
        <f t="shared" si="8"/>
        <v>v
v
v
v
v
v</v>
      </c>
      <c r="Q540" s="6" t="s">
        <v>35</v>
      </c>
      <c r="R540" s="6" t="s">
        <v>2075</v>
      </c>
    </row>
    <row r="541" spans="1:19" ht="76.5" x14ac:dyDescent="0.25">
      <c r="A541" s="6" t="s">
        <v>2082</v>
      </c>
      <c r="C541" s="6" t="s">
        <v>2083</v>
      </c>
      <c r="D541" s="6" t="s">
        <v>1997</v>
      </c>
      <c r="E541" s="37" t="s">
        <v>2084</v>
      </c>
      <c r="F541" s="6" t="s">
        <v>35</v>
      </c>
      <c r="H541" s="6" t="s">
        <v>162</v>
      </c>
      <c r="I541" s="32"/>
      <c r="J541" s="32"/>
      <c r="K541" s="32"/>
      <c r="L541" s="6"/>
      <c r="M541" s="45" t="s">
        <v>64</v>
      </c>
      <c r="O541" s="6" t="s">
        <v>2077</v>
      </c>
      <c r="P541" s="6" t="str">
        <f t="shared" si="8"/>
        <v>v
v
v
v
v
v</v>
      </c>
      <c r="Q541" s="6" t="s">
        <v>35</v>
      </c>
      <c r="R541" s="6" t="s">
        <v>2085</v>
      </c>
    </row>
    <row r="542" spans="1:19" ht="76.5" x14ac:dyDescent="0.25">
      <c r="A542" s="6" t="s">
        <v>2086</v>
      </c>
      <c r="C542" s="6" t="s">
        <v>2087</v>
      </c>
      <c r="D542" s="6" t="s">
        <v>1997</v>
      </c>
      <c r="E542" s="37" t="s">
        <v>2088</v>
      </c>
      <c r="F542" s="6" t="s">
        <v>35</v>
      </c>
      <c r="G542" s="6" t="s">
        <v>28</v>
      </c>
      <c r="H542" s="6" t="s">
        <v>162</v>
      </c>
      <c r="I542" s="32"/>
      <c r="J542" s="32"/>
      <c r="K542" s="32"/>
      <c r="L542" s="6" t="s">
        <v>146</v>
      </c>
      <c r="M542" s="45" t="s">
        <v>64</v>
      </c>
      <c r="O542" s="6" t="s">
        <v>2077</v>
      </c>
      <c r="P542" s="6" t="str">
        <f t="shared" si="8"/>
        <v>v
v
v
v
v
v</v>
      </c>
      <c r="Q542" s="6" t="s">
        <v>45</v>
      </c>
    </row>
    <row r="543" spans="1:19" ht="76.5" x14ac:dyDescent="0.25">
      <c r="A543" s="6" t="s">
        <v>2089</v>
      </c>
      <c r="C543" s="6" t="s">
        <v>2090</v>
      </c>
      <c r="D543" s="6" t="s">
        <v>2091</v>
      </c>
      <c r="E543" s="37" t="s">
        <v>2092</v>
      </c>
      <c r="F543" s="6" t="s">
        <v>160</v>
      </c>
      <c r="G543" s="6" t="s">
        <v>28</v>
      </c>
      <c r="H543" s="6" t="s">
        <v>2093</v>
      </c>
      <c r="I543" s="32"/>
      <c r="J543" s="32"/>
      <c r="K543" s="32"/>
      <c r="L543" s="6"/>
      <c r="M543" s="6" t="s">
        <v>113</v>
      </c>
      <c r="O543" s="6" t="s">
        <v>2094</v>
      </c>
      <c r="P543" s="6" t="str">
        <f t="shared" si="8"/>
        <v>v
v
v
v
v
v</v>
      </c>
      <c r="Q543" s="6" t="s">
        <v>160</v>
      </c>
    </row>
    <row r="544" spans="1:19" ht="76.5" x14ac:dyDescent="0.25">
      <c r="A544" s="6" t="s">
        <v>2095</v>
      </c>
      <c r="C544" s="6" t="s">
        <v>2096</v>
      </c>
      <c r="D544" s="6" t="s">
        <v>1138</v>
      </c>
      <c r="E544" s="37" t="s">
        <v>2097</v>
      </c>
      <c r="F544" s="6" t="s">
        <v>35</v>
      </c>
      <c r="H544" s="6" t="s">
        <v>1525</v>
      </c>
      <c r="I544" s="32"/>
      <c r="J544" s="32"/>
      <c r="K544" s="32"/>
      <c r="L544" s="6" t="s">
        <v>2098</v>
      </c>
      <c r="M544" s="45" t="s">
        <v>64</v>
      </c>
      <c r="O544" s="6" t="s">
        <v>689</v>
      </c>
      <c r="P544" s="6" t="str">
        <f t="shared" si="8"/>
        <v>v
v
v
v
v
v</v>
      </c>
      <c r="Q544" s="6" t="s">
        <v>35</v>
      </c>
      <c r="R544" s="6" t="s">
        <v>2085</v>
      </c>
    </row>
    <row r="545" spans="1:19" ht="76.5" x14ac:dyDescent="0.25">
      <c r="A545" s="6" t="s">
        <v>2099</v>
      </c>
      <c r="C545" s="6" t="s">
        <v>2100</v>
      </c>
      <c r="D545" s="6" t="s">
        <v>2101</v>
      </c>
      <c r="E545" s="37" t="s">
        <v>2102</v>
      </c>
      <c r="F545" s="6" t="s">
        <v>35</v>
      </c>
      <c r="G545" s="6" t="s">
        <v>28</v>
      </c>
      <c r="H545" s="6" t="s">
        <v>1525</v>
      </c>
      <c r="I545" s="32"/>
      <c r="J545" s="32"/>
      <c r="K545" s="32"/>
      <c r="L545" s="6"/>
      <c r="M545" s="45" t="s">
        <v>64</v>
      </c>
      <c r="O545" s="6" t="s">
        <v>689</v>
      </c>
      <c r="P545" s="6" t="str">
        <f t="shared" si="8"/>
        <v>v
v
v
v
v
v</v>
      </c>
      <c r="Q545" s="6" t="s">
        <v>35</v>
      </c>
    </row>
    <row r="546" spans="1:19" ht="76.5" x14ac:dyDescent="0.25">
      <c r="A546" s="6" t="s">
        <v>2103</v>
      </c>
      <c r="C546" s="6" t="s">
        <v>2104</v>
      </c>
      <c r="D546" s="6" t="s">
        <v>2105</v>
      </c>
      <c r="E546" s="37" t="s">
        <v>2106</v>
      </c>
      <c r="F546" s="6" t="s">
        <v>1532</v>
      </c>
      <c r="G546" s="6" t="s">
        <v>28</v>
      </c>
      <c r="I546" s="32" t="s">
        <v>2107</v>
      </c>
      <c r="J546" s="32">
        <v>1945</v>
      </c>
      <c r="K546" s="32">
        <v>1955</v>
      </c>
      <c r="L546" s="6"/>
      <c r="M546" s="6" t="s">
        <v>113</v>
      </c>
      <c r="O546" s="6" t="s">
        <v>689</v>
      </c>
      <c r="P546" s="6" t="str">
        <f t="shared" si="8"/>
        <v>v
v
v
v
v
v</v>
      </c>
      <c r="Q546" s="6" t="s">
        <v>107</v>
      </c>
      <c r="S546" s="6" t="s">
        <v>1956</v>
      </c>
    </row>
    <row r="547" spans="1:19" ht="76.5" x14ac:dyDescent="0.25">
      <c r="A547" s="6" t="s">
        <v>2108</v>
      </c>
      <c r="C547" s="6" t="s">
        <v>2109</v>
      </c>
      <c r="D547" s="6" t="s">
        <v>322</v>
      </c>
      <c r="E547" s="37" t="s">
        <v>2110</v>
      </c>
      <c r="F547" s="6" t="s">
        <v>1532</v>
      </c>
      <c r="G547" s="6" t="s">
        <v>28</v>
      </c>
      <c r="I547" s="32"/>
      <c r="J547" s="32"/>
      <c r="K547" s="32"/>
      <c r="L547" s="6"/>
      <c r="M547" s="6" t="s">
        <v>113</v>
      </c>
      <c r="O547" s="6" t="s">
        <v>689</v>
      </c>
      <c r="P547" s="6" t="str">
        <f t="shared" si="8"/>
        <v>v
v
v
v
v
v</v>
      </c>
      <c r="Q547" s="6" t="s">
        <v>107</v>
      </c>
      <c r="S547" s="6" t="s">
        <v>1956</v>
      </c>
    </row>
    <row r="548" spans="1:19" ht="76.5" x14ac:dyDescent="0.25">
      <c r="A548" s="6" t="s">
        <v>2111</v>
      </c>
      <c r="C548" s="6" t="s">
        <v>2112</v>
      </c>
      <c r="D548" s="6" t="s">
        <v>1182</v>
      </c>
      <c r="E548" s="37" t="s">
        <v>2113</v>
      </c>
      <c r="F548" s="6" t="s">
        <v>27</v>
      </c>
      <c r="G548" s="6" t="s">
        <v>28</v>
      </c>
      <c r="I548" s="32"/>
      <c r="J548" s="32"/>
      <c r="K548" s="32"/>
      <c r="L548" s="6"/>
      <c r="M548" s="45" t="s">
        <v>2837</v>
      </c>
      <c r="O548" s="6" t="s">
        <v>122</v>
      </c>
      <c r="P548" s="6" t="str">
        <f t="shared" si="8"/>
        <v>v
v
v
v
v
v</v>
      </c>
      <c r="Q548" s="6" t="s">
        <v>27</v>
      </c>
      <c r="R548" s="6" t="s">
        <v>2114</v>
      </c>
    </row>
    <row r="549" spans="1:19" ht="76.5" x14ac:dyDescent="0.25">
      <c r="A549" s="6" t="s">
        <v>2116</v>
      </c>
      <c r="C549" s="6" t="s">
        <v>2117</v>
      </c>
      <c r="D549" s="6" t="s">
        <v>654</v>
      </c>
      <c r="E549" s="37" t="s">
        <v>2118</v>
      </c>
      <c r="F549" s="6" t="s">
        <v>35</v>
      </c>
      <c r="G549" s="6" t="s">
        <v>62</v>
      </c>
      <c r="I549" s="32" t="s">
        <v>2115</v>
      </c>
      <c r="J549" s="32">
        <v>1925</v>
      </c>
      <c r="K549" s="32">
        <v>1975</v>
      </c>
      <c r="L549" s="6"/>
      <c r="M549" s="45" t="s">
        <v>329</v>
      </c>
      <c r="O549" s="6" t="s">
        <v>2119</v>
      </c>
      <c r="P549" s="6" t="str">
        <f t="shared" si="8"/>
        <v>v
v
v
v
v
v</v>
      </c>
      <c r="Q549" s="6" t="s">
        <v>35</v>
      </c>
      <c r="R549" s="6">
        <v>473</v>
      </c>
    </row>
    <row r="550" spans="1:19" ht="76.5" x14ac:dyDescent="0.25">
      <c r="A550" s="6" t="s">
        <v>2120</v>
      </c>
      <c r="C550" s="6" t="s">
        <v>2121</v>
      </c>
      <c r="D550" s="6" t="s">
        <v>709</v>
      </c>
      <c r="E550" s="37" t="s">
        <v>2122</v>
      </c>
      <c r="F550" s="6" t="s">
        <v>35</v>
      </c>
      <c r="G550" s="6" t="s">
        <v>161</v>
      </c>
      <c r="I550" s="32"/>
      <c r="J550" s="32"/>
      <c r="K550" s="32"/>
      <c r="L550" s="6"/>
      <c r="M550" s="45" t="s">
        <v>50</v>
      </c>
      <c r="O550" s="6" t="s">
        <v>2124</v>
      </c>
      <c r="P550" s="6" t="str">
        <f t="shared" si="8"/>
        <v>v
v
v
v
v
v</v>
      </c>
      <c r="Q550" s="6" t="s">
        <v>35</v>
      </c>
      <c r="R550" s="6">
        <v>400</v>
      </c>
      <c r="S550" s="6" t="s">
        <v>2123</v>
      </c>
    </row>
    <row r="551" spans="1:19" ht="76.5" x14ac:dyDescent="0.25">
      <c r="A551" s="6" t="s">
        <v>2125</v>
      </c>
      <c r="C551" s="6" t="s">
        <v>2126</v>
      </c>
      <c r="D551" s="6" t="s">
        <v>398</v>
      </c>
      <c r="E551" s="37" t="s">
        <v>2127</v>
      </c>
      <c r="F551" s="6" t="s">
        <v>35</v>
      </c>
      <c r="G551" s="6" t="s">
        <v>28</v>
      </c>
      <c r="H551" s="6" t="s">
        <v>1525</v>
      </c>
      <c r="I551" s="32"/>
      <c r="J551" s="32"/>
      <c r="K551" s="32"/>
      <c r="L551" s="6"/>
      <c r="M551" s="45" t="s">
        <v>64</v>
      </c>
      <c r="O551" s="6" t="s">
        <v>689</v>
      </c>
      <c r="P551" s="6" t="str">
        <f t="shared" si="8"/>
        <v>v
v
v
v
v
v</v>
      </c>
      <c r="Q551" s="6" t="s">
        <v>35</v>
      </c>
      <c r="S551" s="6" t="s">
        <v>2085</v>
      </c>
    </row>
    <row r="552" spans="1:19" ht="76.5" x14ac:dyDescent="0.25">
      <c r="A552" s="6" t="s">
        <v>2128</v>
      </c>
      <c r="C552" s="6" t="s">
        <v>2129</v>
      </c>
      <c r="D552" s="6" t="s">
        <v>1095</v>
      </c>
      <c r="E552" s="37" t="s">
        <v>2130</v>
      </c>
      <c r="F552" s="6" t="s">
        <v>35</v>
      </c>
      <c r="G552" s="6" t="s">
        <v>62</v>
      </c>
      <c r="I552" s="32"/>
      <c r="J552" s="32"/>
      <c r="K552" s="32"/>
      <c r="L552" s="6"/>
      <c r="M552" s="45" t="s">
        <v>92</v>
      </c>
      <c r="O552" s="6" t="s">
        <v>1957</v>
      </c>
      <c r="P552" s="6" t="str">
        <f t="shared" si="8"/>
        <v>v
v
v
v
v
v</v>
      </c>
      <c r="Q552" s="6" t="s">
        <v>35</v>
      </c>
      <c r="R552" s="6">
        <v>473</v>
      </c>
    </row>
    <row r="553" spans="1:19" ht="76.5" x14ac:dyDescent="0.25">
      <c r="A553" s="6" t="s">
        <v>2131</v>
      </c>
      <c r="C553" s="6" t="s">
        <v>2132</v>
      </c>
      <c r="D553" s="6" t="s">
        <v>612</v>
      </c>
      <c r="E553" s="37" t="s">
        <v>2133</v>
      </c>
      <c r="F553" s="6" t="s">
        <v>35</v>
      </c>
      <c r="G553" s="6" t="s">
        <v>62</v>
      </c>
      <c r="I553" s="32"/>
      <c r="J553" s="32"/>
      <c r="K553" s="32"/>
      <c r="L553" s="6"/>
      <c r="M553" s="45" t="s">
        <v>92</v>
      </c>
      <c r="O553" s="6" t="s">
        <v>1957</v>
      </c>
      <c r="P553" s="6" t="str">
        <f t="shared" si="8"/>
        <v>v
v
v
v
v
v</v>
      </c>
      <c r="Q553" s="6" t="s">
        <v>35</v>
      </c>
    </row>
    <row r="554" spans="1:19" ht="76.5" x14ac:dyDescent="0.25">
      <c r="A554" s="6" t="s">
        <v>2134</v>
      </c>
      <c r="C554" s="6" t="s">
        <v>2135</v>
      </c>
      <c r="D554" s="6" t="s">
        <v>2136</v>
      </c>
      <c r="E554" s="37" t="s">
        <v>2137</v>
      </c>
      <c r="F554" s="6" t="s">
        <v>160</v>
      </c>
      <c r="G554" s="6">
        <v>505</v>
      </c>
      <c r="I554" s="32"/>
      <c r="J554" s="32"/>
      <c r="K554" s="32"/>
      <c r="L554" s="6"/>
      <c r="M554" s="45" t="s">
        <v>164</v>
      </c>
      <c r="O554" s="6" t="s">
        <v>894</v>
      </c>
      <c r="P554" s="6" t="str">
        <f t="shared" si="8"/>
        <v>v
v
v
v
v
v</v>
      </c>
      <c r="Q554" s="6" t="s">
        <v>160</v>
      </c>
      <c r="S554" s="6" t="s">
        <v>2138</v>
      </c>
    </row>
    <row r="555" spans="1:19" ht="76.5" x14ac:dyDescent="0.25">
      <c r="A555" s="6" t="s">
        <v>2139</v>
      </c>
      <c r="C555" s="6" t="s">
        <v>2140</v>
      </c>
      <c r="D555" s="6" t="s">
        <v>818</v>
      </c>
      <c r="E555" s="37" t="s">
        <v>2141</v>
      </c>
      <c r="F555" s="6" t="s">
        <v>35</v>
      </c>
      <c r="G555" s="6" t="s">
        <v>954</v>
      </c>
      <c r="H555" s="6" t="s">
        <v>2093</v>
      </c>
      <c r="I555" s="6" t="s">
        <v>2142</v>
      </c>
      <c r="J555" s="32">
        <v>1955</v>
      </c>
      <c r="K555" s="32">
        <v>1965</v>
      </c>
      <c r="L555" s="6"/>
      <c r="M555" s="6" t="s">
        <v>113</v>
      </c>
      <c r="O555" s="6" t="s">
        <v>1980</v>
      </c>
      <c r="P555" s="6" t="str">
        <f t="shared" si="8"/>
        <v>v
v
v
v
v
v</v>
      </c>
      <c r="Q555" s="6" t="s">
        <v>35</v>
      </c>
      <c r="R555" s="6">
        <v>454</v>
      </c>
      <c r="S555" s="6" t="s">
        <v>901</v>
      </c>
    </row>
    <row r="556" spans="1:19" ht="76.5" x14ac:dyDescent="0.25">
      <c r="A556" s="6" t="s">
        <v>2143</v>
      </c>
      <c r="C556" s="6" t="s">
        <v>2144</v>
      </c>
      <c r="D556" s="6" t="s">
        <v>818</v>
      </c>
      <c r="E556" s="37" t="s">
        <v>2145</v>
      </c>
      <c r="F556" s="6" t="s">
        <v>35</v>
      </c>
      <c r="G556" s="6" t="s">
        <v>954</v>
      </c>
      <c r="H556" s="6" t="s">
        <v>2093</v>
      </c>
      <c r="I556" s="32" t="s">
        <v>2142</v>
      </c>
      <c r="J556" s="32">
        <v>1955</v>
      </c>
      <c r="K556" s="32">
        <v>1965</v>
      </c>
      <c r="L556" s="6" t="s">
        <v>39</v>
      </c>
      <c r="M556" s="6" t="s">
        <v>113</v>
      </c>
      <c r="O556" s="6" t="s">
        <v>1980</v>
      </c>
      <c r="P556" s="6" t="str">
        <f t="shared" si="8"/>
        <v>v
v
v
v
v
v</v>
      </c>
      <c r="Q556" s="6" t="s">
        <v>35</v>
      </c>
      <c r="R556" s="6">
        <v>454</v>
      </c>
      <c r="S556" s="6" t="s">
        <v>901</v>
      </c>
    </row>
    <row r="557" spans="1:19" ht="76.5" x14ac:dyDescent="0.25">
      <c r="A557" s="6" t="s">
        <v>2146</v>
      </c>
      <c r="C557" s="6" t="s">
        <v>2147</v>
      </c>
      <c r="D557" s="6" t="s">
        <v>1542</v>
      </c>
      <c r="E557" s="37" t="s">
        <v>2148</v>
      </c>
      <c r="F557" s="6" t="s">
        <v>35</v>
      </c>
      <c r="G557" s="6" t="s">
        <v>25</v>
      </c>
      <c r="H557" s="6" t="s">
        <v>2093</v>
      </c>
      <c r="I557" s="32"/>
      <c r="J557" s="32"/>
      <c r="K557" s="32"/>
      <c r="L557" s="6" t="s">
        <v>26</v>
      </c>
      <c r="M557" s="6" t="s">
        <v>113</v>
      </c>
      <c r="O557" s="6" t="s">
        <v>1980</v>
      </c>
      <c r="P557" s="6" t="str">
        <f t="shared" si="8"/>
        <v>v
v
v
v
v
v</v>
      </c>
      <c r="Q557" s="6" t="s">
        <v>35</v>
      </c>
      <c r="R557" s="6">
        <v>490</v>
      </c>
    </row>
    <row r="558" spans="1:19" ht="76.5" x14ac:dyDescent="0.25">
      <c r="A558" s="6" t="s">
        <v>2149</v>
      </c>
      <c r="C558" s="6" t="s">
        <v>2150</v>
      </c>
      <c r="D558" s="6" t="s">
        <v>254</v>
      </c>
      <c r="E558" s="37" t="s">
        <v>2151</v>
      </c>
      <c r="F558" s="6" t="s">
        <v>35</v>
      </c>
      <c r="G558" s="6" t="s">
        <v>28</v>
      </c>
      <c r="H558" s="6" t="s">
        <v>2093</v>
      </c>
      <c r="I558" s="6" t="s">
        <v>163</v>
      </c>
      <c r="J558" s="32">
        <v>1945</v>
      </c>
      <c r="K558" s="32">
        <v>1955</v>
      </c>
      <c r="L558" s="6"/>
      <c r="M558" s="6" t="s">
        <v>113</v>
      </c>
      <c r="O558" s="6" t="s">
        <v>1980</v>
      </c>
      <c r="P558" s="6" t="str">
        <f t="shared" si="8"/>
        <v>v
v
v
v
v
v</v>
      </c>
      <c r="Q558" s="6" t="s">
        <v>35</v>
      </c>
    </row>
    <row r="559" spans="1:19" ht="76.5" x14ac:dyDescent="0.25">
      <c r="A559" s="6" t="s">
        <v>2152</v>
      </c>
      <c r="C559" s="6" t="s">
        <v>2153</v>
      </c>
      <c r="D559" s="6" t="s">
        <v>709</v>
      </c>
      <c r="E559" s="37" t="s">
        <v>2154</v>
      </c>
      <c r="F559" s="6" t="s">
        <v>2155</v>
      </c>
      <c r="G559" s="6" t="s">
        <v>28</v>
      </c>
      <c r="I559" s="32"/>
      <c r="J559" s="32"/>
      <c r="K559" s="32"/>
      <c r="L559" s="6"/>
      <c r="M559" s="45" t="s">
        <v>50</v>
      </c>
      <c r="O559" s="6" t="s">
        <v>1980</v>
      </c>
      <c r="P559" s="6" t="str">
        <f t="shared" si="8"/>
        <v>v
v
v
v
v
v</v>
      </c>
      <c r="Q559" s="6" t="s">
        <v>2155</v>
      </c>
    </row>
    <row r="560" spans="1:19" ht="76.5" x14ac:dyDescent="0.25">
      <c r="A560" s="6" t="s">
        <v>2156</v>
      </c>
      <c r="C560" s="6" t="s">
        <v>2157</v>
      </c>
      <c r="D560" s="6" t="s">
        <v>2158</v>
      </c>
      <c r="E560" s="37" t="s">
        <v>2159</v>
      </c>
      <c r="F560" s="6" t="s">
        <v>35</v>
      </c>
      <c r="G560" s="6" t="s">
        <v>62</v>
      </c>
      <c r="I560" s="6" t="s">
        <v>2160</v>
      </c>
      <c r="J560" s="32"/>
      <c r="K560" s="32">
        <v>1970</v>
      </c>
      <c r="L560" s="6"/>
      <c r="M560" s="45" t="s">
        <v>869</v>
      </c>
      <c r="O560" s="6" t="s">
        <v>1980</v>
      </c>
      <c r="P560" s="6" t="str">
        <f t="shared" si="8"/>
        <v>v
v
v
v
v
v</v>
      </c>
      <c r="Q560" s="6" t="s">
        <v>35</v>
      </c>
      <c r="S560" s="6">
        <v>102</v>
      </c>
    </row>
    <row r="561" spans="1:19" ht="76.5" x14ac:dyDescent="0.25">
      <c r="A561" s="6" t="s">
        <v>2161</v>
      </c>
      <c r="C561" s="6" t="s">
        <v>2162</v>
      </c>
      <c r="D561" s="6" t="s">
        <v>2158</v>
      </c>
      <c r="E561" s="37" t="s">
        <v>2163</v>
      </c>
      <c r="F561" s="6" t="s">
        <v>35</v>
      </c>
      <c r="G561" s="6" t="s">
        <v>62</v>
      </c>
      <c r="I561" s="32"/>
      <c r="J561" s="32"/>
      <c r="K561" s="32"/>
      <c r="L561" s="6"/>
      <c r="M561" s="45" t="s">
        <v>869</v>
      </c>
      <c r="O561" s="6" t="s">
        <v>1980</v>
      </c>
      <c r="P561" s="6" t="str">
        <f t="shared" si="8"/>
        <v>v
v
v
v
v
v</v>
      </c>
      <c r="Q561" s="6" t="s">
        <v>35</v>
      </c>
      <c r="S561" s="6">
        <v>102</v>
      </c>
    </row>
    <row r="562" spans="1:19" ht="76.5" x14ac:dyDescent="0.25">
      <c r="A562" s="6" t="s">
        <v>2164</v>
      </c>
      <c r="C562" s="6" t="s">
        <v>2165</v>
      </c>
      <c r="D562" s="6" t="s">
        <v>2158</v>
      </c>
      <c r="E562" s="37" t="s">
        <v>2166</v>
      </c>
      <c r="F562" s="6" t="s">
        <v>35</v>
      </c>
      <c r="G562" s="6" t="s">
        <v>62</v>
      </c>
      <c r="I562" s="32"/>
      <c r="J562" s="32"/>
      <c r="K562" s="32"/>
      <c r="L562" s="6"/>
      <c r="M562" s="45" t="s">
        <v>869</v>
      </c>
      <c r="O562" s="6" t="s">
        <v>1980</v>
      </c>
      <c r="P562" s="6" t="str">
        <f t="shared" si="8"/>
        <v>v
v
v
v
v
v</v>
      </c>
      <c r="Q562" s="6" t="s">
        <v>35</v>
      </c>
      <c r="S562" s="6">
        <v>102</v>
      </c>
    </row>
    <row r="563" spans="1:19" ht="76.5" x14ac:dyDescent="0.25">
      <c r="A563" s="6" t="s">
        <v>2167</v>
      </c>
      <c r="C563" s="6" t="s">
        <v>2168</v>
      </c>
      <c r="D563" s="6" t="s">
        <v>322</v>
      </c>
      <c r="E563" s="37" t="s">
        <v>2169</v>
      </c>
      <c r="F563" s="6" t="s">
        <v>1532</v>
      </c>
      <c r="G563" s="6" t="s">
        <v>28</v>
      </c>
      <c r="I563" s="32" t="s">
        <v>2170</v>
      </c>
      <c r="J563" s="32">
        <v>1918</v>
      </c>
      <c r="K563" s="32">
        <v>1939</v>
      </c>
      <c r="L563" s="6"/>
      <c r="M563" s="6" t="s">
        <v>113</v>
      </c>
      <c r="O563" s="6" t="s">
        <v>1980</v>
      </c>
      <c r="P563" s="6" t="str">
        <f t="shared" si="8"/>
        <v>v
v
v
v
v
v</v>
      </c>
      <c r="Q563" s="6" t="s">
        <v>160</v>
      </c>
    </row>
    <row r="564" spans="1:19" ht="76.5" x14ac:dyDescent="0.25">
      <c r="A564" s="6" t="s">
        <v>2171</v>
      </c>
      <c r="C564" s="6" t="s">
        <v>2172</v>
      </c>
      <c r="D564" s="6" t="s">
        <v>2173</v>
      </c>
      <c r="E564" s="37" t="s">
        <v>2174</v>
      </c>
      <c r="F564" s="6" t="s">
        <v>160</v>
      </c>
      <c r="G564" s="6">
        <v>508</v>
      </c>
      <c r="I564" s="32"/>
      <c r="J564" s="32"/>
      <c r="K564" s="32"/>
      <c r="L564" s="6"/>
      <c r="M564" s="6" t="s">
        <v>30</v>
      </c>
      <c r="O564" s="6" t="s">
        <v>1980</v>
      </c>
      <c r="P564" s="6" t="str">
        <f t="shared" si="8"/>
        <v>v
v
v
v
v
v</v>
      </c>
      <c r="Q564" s="6" t="s">
        <v>35</v>
      </c>
    </row>
    <row r="565" spans="1:19" ht="76.5" x14ac:dyDescent="0.25">
      <c r="A565" s="6" t="s">
        <v>2175</v>
      </c>
      <c r="C565" s="6" t="s">
        <v>2176</v>
      </c>
      <c r="D565" s="6" t="s">
        <v>1280</v>
      </c>
      <c r="E565" s="37" t="s">
        <v>2177</v>
      </c>
      <c r="F565" s="6" t="s">
        <v>35</v>
      </c>
      <c r="G565" s="6" t="s">
        <v>62</v>
      </c>
      <c r="I565" s="32"/>
      <c r="J565" s="32"/>
      <c r="K565" s="32"/>
      <c r="L565" s="6"/>
      <c r="M565" s="6" t="s">
        <v>113</v>
      </c>
      <c r="N565" s="6" t="s">
        <v>2178</v>
      </c>
      <c r="O565" s="6" t="s">
        <v>1980</v>
      </c>
      <c r="P565" s="6" t="str">
        <f t="shared" si="8"/>
        <v>v
v
v
v
v
v</v>
      </c>
      <c r="Q565" s="6" t="s">
        <v>35</v>
      </c>
    </row>
    <row r="566" spans="1:19" ht="76.5" x14ac:dyDescent="0.25">
      <c r="A566" s="6" t="s">
        <v>2179</v>
      </c>
      <c r="C566" s="6" t="s">
        <v>2180</v>
      </c>
      <c r="D566" s="6" t="s">
        <v>2858</v>
      </c>
      <c r="E566" s="37" t="s">
        <v>2181</v>
      </c>
      <c r="F566" s="6" t="s">
        <v>160</v>
      </c>
      <c r="G566" s="6" t="s">
        <v>28</v>
      </c>
      <c r="I566" s="32" t="s">
        <v>2142</v>
      </c>
      <c r="J566" s="32">
        <v>1955</v>
      </c>
      <c r="K566" s="32">
        <v>1965</v>
      </c>
      <c r="L566" s="6"/>
      <c r="M566" s="6" t="s">
        <v>113</v>
      </c>
      <c r="O566" s="6" t="s">
        <v>1980</v>
      </c>
      <c r="P566" s="6" t="str">
        <f t="shared" si="8"/>
        <v>v
v
v
v
v
v</v>
      </c>
      <c r="Q566" s="6" t="s">
        <v>75</v>
      </c>
    </row>
    <row r="567" spans="1:19" ht="76.5" x14ac:dyDescent="0.25">
      <c r="A567" s="6" t="s">
        <v>2182</v>
      </c>
      <c r="C567" s="6" t="s">
        <v>2183</v>
      </c>
      <c r="D567" s="6" t="s">
        <v>641</v>
      </c>
      <c r="E567" s="37" t="s">
        <v>2184</v>
      </c>
      <c r="F567" s="6" t="s">
        <v>1532</v>
      </c>
      <c r="G567" s="6" t="s">
        <v>28</v>
      </c>
      <c r="H567" s="6" t="s">
        <v>1038</v>
      </c>
      <c r="I567" s="32" t="s">
        <v>2186</v>
      </c>
      <c r="J567" s="32">
        <v>1970</v>
      </c>
      <c r="K567" s="32">
        <v>1979</v>
      </c>
      <c r="L567" s="6"/>
      <c r="M567" s="45" t="s">
        <v>164</v>
      </c>
      <c r="O567" s="6" t="s">
        <v>1980</v>
      </c>
      <c r="P567" s="6" t="str">
        <f t="shared" si="8"/>
        <v>v
v
v
v
v
v</v>
      </c>
      <c r="Q567" s="6" t="s">
        <v>107</v>
      </c>
      <c r="S567" s="6" t="s">
        <v>2185</v>
      </c>
    </row>
    <row r="568" spans="1:19" ht="76.5" x14ac:dyDescent="0.25">
      <c r="A568" s="6" t="s">
        <v>2187</v>
      </c>
      <c r="C568" s="6" t="s">
        <v>2188</v>
      </c>
      <c r="D568" s="6" t="s">
        <v>1182</v>
      </c>
      <c r="E568" s="37" t="s">
        <v>2189</v>
      </c>
      <c r="F568" s="6" t="s">
        <v>2155</v>
      </c>
      <c r="G568" s="6" t="s">
        <v>28</v>
      </c>
      <c r="I568" s="32" t="s">
        <v>1362</v>
      </c>
      <c r="J568" s="32">
        <v>1930</v>
      </c>
      <c r="K568" s="32">
        <v>1939</v>
      </c>
      <c r="L568" s="6" t="s">
        <v>26</v>
      </c>
      <c r="M568" s="45" t="s">
        <v>2837</v>
      </c>
      <c r="O568" s="6" t="s">
        <v>1980</v>
      </c>
      <c r="P568" s="6" t="str">
        <f t="shared" si="8"/>
        <v>v
v
v
v
v
v</v>
      </c>
      <c r="Q568" s="6" t="s">
        <v>2155</v>
      </c>
    </row>
    <row r="569" spans="1:19" ht="76.5" x14ac:dyDescent="0.25">
      <c r="A569" s="6" t="s">
        <v>2191</v>
      </c>
      <c r="C569" s="6" t="s">
        <v>2192</v>
      </c>
      <c r="D569" s="6" t="s">
        <v>94</v>
      </c>
      <c r="E569" s="37" t="s">
        <v>2193</v>
      </c>
      <c r="F569" s="6" t="s">
        <v>35</v>
      </c>
      <c r="G569" s="6" t="s">
        <v>62</v>
      </c>
      <c r="I569" s="32"/>
      <c r="J569" s="32"/>
      <c r="K569" s="32"/>
      <c r="L569" s="6"/>
      <c r="M569" s="45" t="s">
        <v>92</v>
      </c>
      <c r="O569" s="6" t="s">
        <v>2190</v>
      </c>
      <c r="P569" s="6" t="str">
        <f t="shared" si="8"/>
        <v>v
v
v
v
v
v</v>
      </c>
      <c r="Q569" s="6" t="s">
        <v>35</v>
      </c>
      <c r="R569" s="6">
        <v>473</v>
      </c>
      <c r="S569" s="6" t="s">
        <v>2194</v>
      </c>
    </row>
    <row r="570" spans="1:19" ht="76.5" x14ac:dyDescent="0.25">
      <c r="A570" s="6" t="s">
        <v>2195</v>
      </c>
      <c r="C570" s="6" t="s">
        <v>2196</v>
      </c>
      <c r="D570" s="6" t="s">
        <v>434</v>
      </c>
      <c r="E570" s="37" t="s">
        <v>2197</v>
      </c>
      <c r="F570" s="6" t="s">
        <v>160</v>
      </c>
      <c r="G570" s="6" t="s">
        <v>62</v>
      </c>
      <c r="I570" s="32"/>
      <c r="J570" s="32"/>
      <c r="K570" s="32"/>
      <c r="L570" s="6"/>
      <c r="M570" s="45" t="s">
        <v>2845</v>
      </c>
      <c r="O570" s="6" t="s">
        <v>2190</v>
      </c>
      <c r="P570" s="6" t="str">
        <f t="shared" si="8"/>
        <v>v
v
v
v
v
v</v>
      </c>
      <c r="Q570" s="6" t="s">
        <v>160</v>
      </c>
      <c r="S570" s="6" t="s">
        <v>2198</v>
      </c>
    </row>
    <row r="571" spans="1:19" ht="76.5" x14ac:dyDescent="0.25">
      <c r="A571" s="6" t="s">
        <v>2199</v>
      </c>
      <c r="C571" s="6" t="s">
        <v>2200</v>
      </c>
      <c r="D571" s="6" t="s">
        <v>2201</v>
      </c>
      <c r="E571" s="37" t="s">
        <v>2202</v>
      </c>
      <c r="F571" s="6" t="s">
        <v>35</v>
      </c>
      <c r="G571" s="6" t="s">
        <v>62</v>
      </c>
      <c r="I571" s="32"/>
      <c r="J571" s="32"/>
      <c r="K571" s="32"/>
      <c r="L571" s="6"/>
      <c r="M571" s="45" t="s">
        <v>2837</v>
      </c>
      <c r="O571" s="6" t="s">
        <v>2190</v>
      </c>
      <c r="P571" s="6" t="str">
        <f t="shared" si="8"/>
        <v>v
v
v
v
v
v</v>
      </c>
      <c r="Q571" s="6" t="s">
        <v>35</v>
      </c>
      <c r="R571" s="6">
        <v>473</v>
      </c>
    </row>
    <row r="572" spans="1:19" ht="76.5" x14ac:dyDescent="0.25">
      <c r="A572" s="6" t="s">
        <v>2203</v>
      </c>
      <c r="C572" s="6" t="s">
        <v>2204</v>
      </c>
      <c r="D572" s="6" t="s">
        <v>1077</v>
      </c>
      <c r="E572" s="37" t="s">
        <v>2205</v>
      </c>
      <c r="F572" s="6" t="s">
        <v>35</v>
      </c>
      <c r="G572" s="6" t="s">
        <v>62</v>
      </c>
      <c r="I572" s="32"/>
      <c r="J572" s="32"/>
      <c r="K572" s="32"/>
      <c r="L572" s="6"/>
      <c r="M572" s="6" t="s">
        <v>113</v>
      </c>
      <c r="O572" s="6" t="s">
        <v>2190</v>
      </c>
      <c r="P572" s="6" t="str">
        <f t="shared" si="8"/>
        <v>v
v
v
v
v
v</v>
      </c>
      <c r="Q572" s="6" t="s">
        <v>45</v>
      </c>
    </row>
    <row r="573" spans="1:19" ht="76.5" x14ac:dyDescent="0.25">
      <c r="A573" s="6" t="s">
        <v>2206</v>
      </c>
      <c r="C573" s="6" t="s">
        <v>2207</v>
      </c>
      <c r="D573" s="6" t="s">
        <v>2208</v>
      </c>
      <c r="E573" s="37" t="s">
        <v>2209</v>
      </c>
      <c r="F573" s="6" t="s">
        <v>160</v>
      </c>
      <c r="G573" s="6">
        <v>508</v>
      </c>
      <c r="I573" s="32">
        <v>1920</v>
      </c>
      <c r="J573" s="32">
        <v>1920</v>
      </c>
      <c r="K573" s="32">
        <v>1920</v>
      </c>
      <c r="L573" s="6"/>
      <c r="M573" s="6" t="s">
        <v>30</v>
      </c>
      <c r="O573" s="6" t="s">
        <v>2190</v>
      </c>
      <c r="P573" s="6" t="str">
        <f t="shared" si="8"/>
        <v>v
v
v
v
v
v</v>
      </c>
      <c r="Q573" s="6" t="s">
        <v>160</v>
      </c>
      <c r="S573" s="6" t="s">
        <v>856</v>
      </c>
    </row>
    <row r="574" spans="1:19" ht="76.5" x14ac:dyDescent="0.25">
      <c r="A574" s="6" t="s">
        <v>2210</v>
      </c>
      <c r="C574" s="6" t="s">
        <v>2211</v>
      </c>
      <c r="D574" s="6" t="s">
        <v>1077</v>
      </c>
      <c r="E574" s="37" t="s">
        <v>2212</v>
      </c>
      <c r="F574" s="6" t="s">
        <v>35</v>
      </c>
      <c r="H574" s="6" t="s">
        <v>1038</v>
      </c>
      <c r="I574" s="32"/>
      <c r="J574" s="32"/>
      <c r="K574" s="32"/>
      <c r="L574" s="6"/>
      <c r="M574" s="6" t="s">
        <v>113</v>
      </c>
      <c r="O574" s="6" t="s">
        <v>1980</v>
      </c>
      <c r="P574" s="6" t="str">
        <f t="shared" si="8"/>
        <v>v
v
v
v
v
v</v>
      </c>
      <c r="Q574" s="6" t="s">
        <v>35</v>
      </c>
      <c r="S574" s="6" t="s">
        <v>2213</v>
      </c>
    </row>
    <row r="575" spans="1:19" ht="76.5" x14ac:dyDescent="0.25">
      <c r="A575" s="6" t="s">
        <v>2214</v>
      </c>
      <c r="C575" s="6" t="s">
        <v>2215</v>
      </c>
      <c r="D575" s="6" t="s">
        <v>2864</v>
      </c>
      <c r="E575" s="37" t="s">
        <v>2216</v>
      </c>
      <c r="F575" s="6" t="s">
        <v>160</v>
      </c>
      <c r="G575" s="6">
        <v>508</v>
      </c>
      <c r="I575" s="6" t="s">
        <v>2217</v>
      </c>
      <c r="J575" s="7">
        <v>1980</v>
      </c>
      <c r="K575" s="7">
        <v>1989</v>
      </c>
      <c r="L575" s="6"/>
      <c r="M575" s="45" t="s">
        <v>30</v>
      </c>
      <c r="N575" s="6" t="s">
        <v>2873</v>
      </c>
      <c r="O575" s="6" t="s">
        <v>2218</v>
      </c>
      <c r="P575" s="6" t="str">
        <f t="shared" si="8"/>
        <v>v
v
v
v
v
v</v>
      </c>
      <c r="Q575" s="6" t="s">
        <v>160</v>
      </c>
    </row>
    <row r="576" spans="1:19" ht="76.5" x14ac:dyDescent="0.25">
      <c r="A576" s="6" t="s">
        <v>2219</v>
      </c>
      <c r="C576" s="6" t="s">
        <v>2220</v>
      </c>
      <c r="D576" s="6" t="s">
        <v>1054</v>
      </c>
      <c r="E576" s="37" t="s">
        <v>2221</v>
      </c>
      <c r="F576" s="6" t="s">
        <v>107</v>
      </c>
      <c r="G576" s="6" t="s">
        <v>36</v>
      </c>
      <c r="H576" s="6" t="s">
        <v>886</v>
      </c>
      <c r="I576" s="7"/>
      <c r="J576" s="7"/>
      <c r="K576" s="7"/>
      <c r="L576" s="6"/>
      <c r="M576" s="45" t="s">
        <v>2837</v>
      </c>
      <c r="P576" s="6" t="str">
        <f t="shared" si="8"/>
        <v>v
v
v
v
v
v</v>
      </c>
      <c r="Q576" s="6" t="s">
        <v>107</v>
      </c>
    </row>
    <row r="577" spans="1:17" ht="76.5" x14ac:dyDescent="0.25">
      <c r="A577" s="6" t="s">
        <v>2222</v>
      </c>
      <c r="C577" s="6" t="s">
        <v>2223</v>
      </c>
      <c r="D577" s="6" t="s">
        <v>1059</v>
      </c>
      <c r="E577" s="37" t="s">
        <v>2224</v>
      </c>
      <c r="F577" s="6" t="s">
        <v>160</v>
      </c>
      <c r="G577" s="6">
        <v>507</v>
      </c>
      <c r="I577" s="7"/>
      <c r="J577" s="7"/>
      <c r="K577" s="7"/>
      <c r="L577" s="6"/>
      <c r="M577" s="6" t="s">
        <v>2836</v>
      </c>
      <c r="O577" s="6" t="s">
        <v>2218</v>
      </c>
      <c r="P577" s="6" t="str">
        <f t="shared" si="8"/>
        <v>v
v
v
v
v
v</v>
      </c>
      <c r="Q577" s="6" t="s">
        <v>160</v>
      </c>
    </row>
    <row r="578" spans="1:17" ht="76.5" x14ac:dyDescent="0.25">
      <c r="A578" s="6" t="s">
        <v>2225</v>
      </c>
      <c r="C578" s="6" t="s">
        <v>2226</v>
      </c>
      <c r="D578" s="6" t="s">
        <v>1798</v>
      </c>
      <c r="E578" s="37" t="s">
        <v>2227</v>
      </c>
      <c r="F578" s="6" t="s">
        <v>160</v>
      </c>
      <c r="G578" s="6" t="s">
        <v>62</v>
      </c>
      <c r="I578" s="7"/>
      <c r="J578" s="7"/>
      <c r="K578" s="7"/>
      <c r="L578" s="6"/>
      <c r="M578" s="45" t="s">
        <v>2845</v>
      </c>
      <c r="O578" s="6" t="s">
        <v>894</v>
      </c>
      <c r="P578" s="6" t="str">
        <f t="shared" si="8"/>
        <v>v
v
v
v
v
v</v>
      </c>
      <c r="Q578" s="6" t="s">
        <v>160</v>
      </c>
    </row>
    <row r="579" spans="1:17" ht="76.5" x14ac:dyDescent="0.25">
      <c r="A579" s="6" t="s">
        <v>2228</v>
      </c>
      <c r="C579" s="6" t="s">
        <v>2229</v>
      </c>
      <c r="D579" s="6" t="s">
        <v>2230</v>
      </c>
      <c r="E579" s="37" t="s">
        <v>2231</v>
      </c>
      <c r="F579" s="6" t="s">
        <v>2155</v>
      </c>
      <c r="G579" s="6" t="s">
        <v>36</v>
      </c>
      <c r="H579" s="6" t="s">
        <v>85</v>
      </c>
      <c r="I579" s="7">
        <v>1951</v>
      </c>
      <c r="J579" s="7">
        <v>1951</v>
      </c>
      <c r="K579" s="7">
        <v>1951</v>
      </c>
      <c r="L579" s="6"/>
      <c r="M579" s="45" t="s">
        <v>30</v>
      </c>
      <c r="N579" s="6" t="s">
        <v>2899</v>
      </c>
      <c r="O579" s="6" t="s">
        <v>1135</v>
      </c>
      <c r="P579" s="6" t="str">
        <f t="shared" si="8"/>
        <v>v
v
v
v
v
v</v>
      </c>
      <c r="Q579" s="6" t="s">
        <v>2155</v>
      </c>
    </row>
    <row r="580" spans="1:17" ht="76.5" x14ac:dyDescent="0.25">
      <c r="A580" s="6" t="s">
        <v>2232</v>
      </c>
      <c r="C580" s="6" t="s">
        <v>2233</v>
      </c>
      <c r="D580" s="6" t="s">
        <v>2234</v>
      </c>
      <c r="E580" s="37" t="s">
        <v>2235</v>
      </c>
      <c r="F580" s="6" t="s">
        <v>27</v>
      </c>
      <c r="G580" s="6" t="s">
        <v>28</v>
      </c>
      <c r="H580" s="6" t="s">
        <v>2236</v>
      </c>
      <c r="I580" s="7" t="s">
        <v>2237</v>
      </c>
      <c r="J580" s="7"/>
      <c r="K580" s="7">
        <v>1970</v>
      </c>
      <c r="L580" s="6"/>
      <c r="M580" s="45" t="s">
        <v>2837</v>
      </c>
      <c r="N580" s="6" t="s">
        <v>2238</v>
      </c>
      <c r="O580" s="6" t="s">
        <v>2239</v>
      </c>
      <c r="P580" s="6" t="str">
        <f t="shared" ref="P580:P643" si="9">$P$1</f>
        <v>v
v
v
v
v
v</v>
      </c>
      <c r="Q580" s="6" t="s">
        <v>27</v>
      </c>
    </row>
    <row r="581" spans="1:17" ht="76.5" x14ac:dyDescent="0.25">
      <c r="A581" s="6" t="s">
        <v>2240</v>
      </c>
      <c r="C581" s="6" t="s">
        <v>2241</v>
      </c>
      <c r="D581" s="6" t="s">
        <v>884</v>
      </c>
      <c r="E581" s="37" t="s">
        <v>2242</v>
      </c>
      <c r="F581" s="6" t="s">
        <v>160</v>
      </c>
      <c r="G581" s="6" t="s">
        <v>856</v>
      </c>
      <c r="H581" s="6" t="s">
        <v>886</v>
      </c>
      <c r="I581" s="7">
        <v>1957</v>
      </c>
      <c r="J581" s="7">
        <v>1957</v>
      </c>
      <c r="K581" s="7">
        <v>1957</v>
      </c>
      <c r="L581" s="6"/>
      <c r="M581" s="45" t="s">
        <v>30</v>
      </c>
      <c r="O581" s="6" t="s">
        <v>2243</v>
      </c>
      <c r="P581" s="6" t="str">
        <f t="shared" si="9"/>
        <v>v
v
v
v
v
v</v>
      </c>
      <c r="Q581" s="6" t="s">
        <v>45</v>
      </c>
    </row>
    <row r="582" spans="1:17" ht="76.5" x14ac:dyDescent="0.25">
      <c r="A582" s="6" t="s">
        <v>2244</v>
      </c>
      <c r="C582" s="6" t="s">
        <v>2245</v>
      </c>
      <c r="D582" s="6" t="s">
        <v>96</v>
      </c>
      <c r="E582" s="37" t="s">
        <v>2246</v>
      </c>
      <c r="F582" s="6" t="s">
        <v>35</v>
      </c>
      <c r="G582" s="6" t="s">
        <v>856</v>
      </c>
      <c r="H582" s="6" t="s">
        <v>2247</v>
      </c>
      <c r="I582" s="7">
        <v>1963</v>
      </c>
      <c r="J582" s="7">
        <v>1963</v>
      </c>
      <c r="K582" s="7">
        <v>1963</v>
      </c>
      <c r="L582" s="6"/>
      <c r="M582" s="6" t="s">
        <v>30</v>
      </c>
      <c r="O582" s="6" t="s">
        <v>2248</v>
      </c>
      <c r="P582" s="6" t="str">
        <f t="shared" si="9"/>
        <v>v
v
v
v
v
v</v>
      </c>
      <c r="Q582" s="6" t="s">
        <v>45</v>
      </c>
    </row>
    <row r="583" spans="1:17" ht="76.5" x14ac:dyDescent="0.25">
      <c r="A583" s="6" t="s">
        <v>2249</v>
      </c>
      <c r="C583" s="6" t="s">
        <v>2250</v>
      </c>
      <c r="D583" s="6" t="s">
        <v>709</v>
      </c>
      <c r="E583" s="37" t="s">
        <v>2251</v>
      </c>
      <c r="F583" s="6" t="s">
        <v>35</v>
      </c>
      <c r="G583" s="6" t="s">
        <v>62</v>
      </c>
      <c r="I583" s="7"/>
      <c r="J583" s="7"/>
      <c r="K583" s="7"/>
      <c r="L583" s="6"/>
      <c r="M583" s="45" t="s">
        <v>50</v>
      </c>
      <c r="O583" s="6" t="s">
        <v>1521</v>
      </c>
      <c r="P583" s="6" t="str">
        <f t="shared" si="9"/>
        <v>v
v
v
v
v
v</v>
      </c>
      <c r="Q583" s="6" t="s">
        <v>35</v>
      </c>
    </row>
    <row r="584" spans="1:17" ht="76.5" x14ac:dyDescent="0.25">
      <c r="A584" s="6" t="s">
        <v>2252</v>
      </c>
      <c r="C584" s="6" t="s">
        <v>2253</v>
      </c>
      <c r="D584" s="6" t="s">
        <v>1652</v>
      </c>
      <c r="E584" s="37" t="s">
        <v>2254</v>
      </c>
      <c r="F584" s="6" t="s">
        <v>35</v>
      </c>
      <c r="G584" s="6" t="s">
        <v>62</v>
      </c>
      <c r="H584" s="6" t="s">
        <v>1038</v>
      </c>
      <c r="I584" s="7"/>
      <c r="J584" s="7"/>
      <c r="K584" s="7"/>
      <c r="L584" s="6"/>
      <c r="M584" s="45" t="s">
        <v>869</v>
      </c>
      <c r="O584" s="6" t="s">
        <v>2255</v>
      </c>
      <c r="P584" s="6" t="str">
        <f t="shared" si="9"/>
        <v>v
v
v
v
v
v</v>
      </c>
      <c r="Q584" s="6" t="s">
        <v>35</v>
      </c>
    </row>
    <row r="585" spans="1:17" ht="76.5" x14ac:dyDescent="0.25">
      <c r="A585" s="6" t="s">
        <v>2256</v>
      </c>
      <c r="C585" s="6" t="s">
        <v>2257</v>
      </c>
      <c r="D585" s="6" t="s">
        <v>884</v>
      </c>
      <c r="E585" s="37" t="s">
        <v>2258</v>
      </c>
      <c r="F585" s="6" t="s">
        <v>35</v>
      </c>
      <c r="G585" s="6" t="s">
        <v>62</v>
      </c>
      <c r="H585" s="6" t="s">
        <v>2259</v>
      </c>
      <c r="I585" s="7"/>
      <c r="J585" s="7"/>
      <c r="K585" s="7"/>
      <c r="L585" s="6"/>
      <c r="M585" s="45" t="s">
        <v>30</v>
      </c>
      <c r="O585" s="6" t="s">
        <v>1957</v>
      </c>
      <c r="P585" s="6" t="str">
        <f t="shared" si="9"/>
        <v>v
v
v
v
v
v</v>
      </c>
      <c r="Q585" s="6" t="s">
        <v>45</v>
      </c>
    </row>
    <row r="586" spans="1:17" ht="76.5" x14ac:dyDescent="0.25">
      <c r="A586" s="6" t="s">
        <v>2260</v>
      </c>
      <c r="C586" s="6" t="s">
        <v>2261</v>
      </c>
      <c r="D586" s="6" t="s">
        <v>2262</v>
      </c>
      <c r="E586" s="37" t="s">
        <v>2263</v>
      </c>
      <c r="F586" s="6" t="s">
        <v>35</v>
      </c>
      <c r="G586" s="6" t="s">
        <v>62</v>
      </c>
      <c r="I586" s="7"/>
      <c r="J586" s="7"/>
      <c r="K586" s="7"/>
      <c r="L586" s="6"/>
      <c r="M586" s="6" t="s">
        <v>113</v>
      </c>
      <c r="O586" s="6" t="s">
        <v>1521</v>
      </c>
      <c r="P586" s="6" t="str">
        <f t="shared" si="9"/>
        <v>v
v
v
v
v
v</v>
      </c>
      <c r="Q586" s="6" t="s">
        <v>35</v>
      </c>
    </row>
    <row r="587" spans="1:17" ht="76.5" x14ac:dyDescent="0.25">
      <c r="A587" s="6" t="s">
        <v>2264</v>
      </c>
      <c r="C587" s="6" t="s">
        <v>2265</v>
      </c>
      <c r="D587" s="6" t="s">
        <v>1339</v>
      </c>
      <c r="E587" s="37" t="s">
        <v>2266</v>
      </c>
      <c r="F587" s="6" t="s">
        <v>35</v>
      </c>
      <c r="G587" s="6" t="s">
        <v>62</v>
      </c>
      <c r="I587" s="7"/>
      <c r="J587" s="7"/>
      <c r="K587" s="7"/>
      <c r="L587" s="6"/>
      <c r="M587" s="6" t="s">
        <v>113</v>
      </c>
      <c r="O587" s="6" t="s">
        <v>463</v>
      </c>
      <c r="P587" s="6" t="str">
        <f t="shared" si="9"/>
        <v>v
v
v
v
v
v</v>
      </c>
      <c r="Q587" s="6" t="s">
        <v>35</v>
      </c>
    </row>
    <row r="588" spans="1:17" ht="76.5" x14ac:dyDescent="0.25">
      <c r="A588" s="6" t="s">
        <v>2267</v>
      </c>
      <c r="C588" s="6" t="s">
        <v>2268</v>
      </c>
      <c r="D588" s="6" t="s">
        <v>1088</v>
      </c>
      <c r="E588" s="37" t="s">
        <v>2269</v>
      </c>
      <c r="F588" s="6" t="s">
        <v>35</v>
      </c>
      <c r="I588" s="7"/>
      <c r="J588" s="7"/>
      <c r="K588" s="7"/>
      <c r="L588" s="6"/>
      <c r="M588" s="6" t="s">
        <v>113</v>
      </c>
      <c r="N588" s="6" t="s">
        <v>2270</v>
      </c>
      <c r="O588" s="6" t="s">
        <v>463</v>
      </c>
      <c r="P588" s="6" t="str">
        <f t="shared" si="9"/>
        <v>v
v
v
v
v
v</v>
      </c>
      <c r="Q588" s="6" t="s">
        <v>35</v>
      </c>
    </row>
    <row r="589" spans="1:17" ht="76.5" x14ac:dyDescent="0.25">
      <c r="A589" s="6" t="s">
        <v>2271</v>
      </c>
      <c r="C589" s="6" t="s">
        <v>2272</v>
      </c>
      <c r="D589" s="6" t="s">
        <v>322</v>
      </c>
      <c r="E589" s="37" t="s">
        <v>2273</v>
      </c>
      <c r="F589" s="6" t="s">
        <v>35</v>
      </c>
      <c r="G589" s="6" t="s">
        <v>62</v>
      </c>
      <c r="I589" s="7"/>
      <c r="J589" s="7"/>
      <c r="K589" s="7"/>
      <c r="L589" s="6"/>
      <c r="M589" s="6" t="s">
        <v>113</v>
      </c>
      <c r="O589" s="6" t="s">
        <v>1521</v>
      </c>
      <c r="P589" s="6" t="str">
        <f t="shared" si="9"/>
        <v>v
v
v
v
v
v</v>
      </c>
      <c r="Q589" s="6" t="s">
        <v>35</v>
      </c>
    </row>
    <row r="590" spans="1:17" ht="76.5" x14ac:dyDescent="0.25">
      <c r="A590" s="6" t="s">
        <v>2274</v>
      </c>
      <c r="C590" s="6" t="s">
        <v>2275</v>
      </c>
      <c r="D590" s="6" t="s">
        <v>2276</v>
      </c>
      <c r="E590" s="37" t="s">
        <v>2277</v>
      </c>
      <c r="F590" s="6" t="s">
        <v>35</v>
      </c>
      <c r="G590" s="6" t="s">
        <v>62</v>
      </c>
      <c r="I590" s="7"/>
      <c r="J590" s="7"/>
      <c r="K590" s="7"/>
      <c r="L590" s="6"/>
      <c r="M590" s="6" t="s">
        <v>113</v>
      </c>
      <c r="O590" s="6" t="s">
        <v>463</v>
      </c>
      <c r="P590" s="6" t="str">
        <f t="shared" si="9"/>
        <v>v
v
v
v
v
v</v>
      </c>
      <c r="Q590" s="6" t="s">
        <v>35</v>
      </c>
    </row>
    <row r="591" spans="1:17" ht="76.5" x14ac:dyDescent="0.25">
      <c r="A591" s="6" t="s">
        <v>2278</v>
      </c>
      <c r="C591" s="6" t="s">
        <v>2279</v>
      </c>
      <c r="D591" s="6" t="s">
        <v>2276</v>
      </c>
      <c r="E591" s="37" t="s">
        <v>2280</v>
      </c>
      <c r="F591" s="6" t="s">
        <v>35</v>
      </c>
      <c r="G591" s="6" t="s">
        <v>62</v>
      </c>
      <c r="I591" s="7"/>
      <c r="J591" s="7"/>
      <c r="K591" s="7"/>
      <c r="L591" s="6"/>
      <c r="M591" s="6" t="s">
        <v>113</v>
      </c>
      <c r="O591" s="6" t="s">
        <v>463</v>
      </c>
      <c r="P591" s="6" t="str">
        <f t="shared" si="9"/>
        <v>v
v
v
v
v
v</v>
      </c>
      <c r="Q591" s="6" t="s">
        <v>35</v>
      </c>
    </row>
    <row r="592" spans="1:17" ht="76.5" x14ac:dyDescent="0.25">
      <c r="A592" s="6" t="s">
        <v>2281</v>
      </c>
      <c r="C592" s="6" t="s">
        <v>2282</v>
      </c>
      <c r="D592" s="6" t="s">
        <v>2283</v>
      </c>
      <c r="E592" s="37" t="s">
        <v>2284</v>
      </c>
      <c r="F592" s="6" t="s">
        <v>35</v>
      </c>
      <c r="G592" s="6" t="s">
        <v>62</v>
      </c>
      <c r="I592" s="7"/>
      <c r="J592" s="7"/>
      <c r="K592" s="7"/>
      <c r="L592" s="6"/>
      <c r="M592" s="6" t="s">
        <v>2845</v>
      </c>
      <c r="O592" s="6" t="s">
        <v>463</v>
      </c>
      <c r="P592" s="6" t="str">
        <f t="shared" si="9"/>
        <v>v
v
v
v
v
v</v>
      </c>
      <c r="Q592" s="6" t="s">
        <v>35</v>
      </c>
    </row>
    <row r="593" spans="1:17" ht="76.5" x14ac:dyDescent="0.25">
      <c r="A593" s="6" t="s">
        <v>2285</v>
      </c>
      <c r="C593" s="6" t="s">
        <v>2286</v>
      </c>
      <c r="D593" s="6" t="s">
        <v>2283</v>
      </c>
      <c r="E593" s="37" t="s">
        <v>2287</v>
      </c>
      <c r="F593" s="6" t="s">
        <v>35</v>
      </c>
      <c r="G593" s="6" t="s">
        <v>62</v>
      </c>
      <c r="I593" s="7"/>
      <c r="J593" s="7"/>
      <c r="K593" s="7"/>
      <c r="L593" s="6"/>
      <c r="M593" s="6" t="s">
        <v>329</v>
      </c>
      <c r="N593" s="6" t="s">
        <v>2288</v>
      </c>
      <c r="O593" s="6" t="s">
        <v>463</v>
      </c>
      <c r="P593" s="6" t="str">
        <f t="shared" si="9"/>
        <v>v
v
v
v
v
v</v>
      </c>
      <c r="Q593" s="6" t="s">
        <v>35</v>
      </c>
    </row>
    <row r="594" spans="1:17" ht="76.5" x14ac:dyDescent="0.25">
      <c r="A594" s="6" t="s">
        <v>2289</v>
      </c>
      <c r="C594" s="6" t="s">
        <v>2290</v>
      </c>
      <c r="D594" s="6" t="s">
        <v>2291</v>
      </c>
      <c r="E594" s="37" t="s">
        <v>2292</v>
      </c>
      <c r="F594" s="6" t="s">
        <v>35</v>
      </c>
      <c r="G594" s="6" t="s">
        <v>62</v>
      </c>
      <c r="I594" s="7"/>
      <c r="J594" s="7"/>
      <c r="K594" s="7"/>
      <c r="L594" s="6"/>
      <c r="M594" s="6" t="s">
        <v>66</v>
      </c>
      <c r="O594" s="6" t="s">
        <v>463</v>
      </c>
      <c r="P594" s="6" t="str">
        <f t="shared" si="9"/>
        <v>v
v
v
v
v
v</v>
      </c>
      <c r="Q594" s="6" t="s">
        <v>35</v>
      </c>
    </row>
    <row r="595" spans="1:17" ht="76.5" x14ac:dyDescent="0.25">
      <c r="A595" s="6" t="s">
        <v>2293</v>
      </c>
      <c r="C595" s="6" t="s">
        <v>2294</v>
      </c>
      <c r="D595" s="6" t="s">
        <v>2291</v>
      </c>
      <c r="E595" s="37" t="s">
        <v>2295</v>
      </c>
      <c r="F595" s="6" t="s">
        <v>35</v>
      </c>
      <c r="G595" s="6" t="s">
        <v>62</v>
      </c>
      <c r="I595" s="7"/>
      <c r="J595" s="7"/>
      <c r="K595" s="7"/>
      <c r="L595" s="6"/>
      <c r="M595" s="6" t="s">
        <v>66</v>
      </c>
      <c r="O595" s="6" t="s">
        <v>463</v>
      </c>
      <c r="P595" s="6" t="str">
        <f t="shared" si="9"/>
        <v>v
v
v
v
v
v</v>
      </c>
      <c r="Q595" s="6" t="s">
        <v>35</v>
      </c>
    </row>
    <row r="596" spans="1:17" ht="76.5" x14ac:dyDescent="0.25">
      <c r="A596" s="6" t="s">
        <v>2296</v>
      </c>
      <c r="C596" s="6" t="s">
        <v>2297</v>
      </c>
      <c r="D596" s="6" t="s">
        <v>2291</v>
      </c>
      <c r="E596" s="37" t="s">
        <v>2298</v>
      </c>
      <c r="F596" s="6" t="s">
        <v>35</v>
      </c>
      <c r="G596" s="6" t="s">
        <v>62</v>
      </c>
      <c r="I596" s="7"/>
      <c r="J596" s="7"/>
      <c r="K596" s="7"/>
      <c r="L596" s="6"/>
      <c r="M596" s="6" t="s">
        <v>66</v>
      </c>
      <c r="O596" s="6" t="s">
        <v>463</v>
      </c>
      <c r="P596" s="6" t="str">
        <f t="shared" si="9"/>
        <v>v
v
v
v
v
v</v>
      </c>
      <c r="Q596" s="6" t="s">
        <v>35</v>
      </c>
    </row>
    <row r="597" spans="1:17" ht="76.5" x14ac:dyDescent="0.25">
      <c r="A597" s="6" t="s">
        <v>2299</v>
      </c>
      <c r="C597" s="6" t="s">
        <v>2300</v>
      </c>
      <c r="D597" s="6" t="s">
        <v>2301</v>
      </c>
      <c r="E597" s="37" t="s">
        <v>2302</v>
      </c>
      <c r="F597" s="6" t="s">
        <v>35</v>
      </c>
      <c r="I597" s="7"/>
      <c r="J597" s="7"/>
      <c r="K597" s="7"/>
      <c r="L597" s="6"/>
      <c r="M597" s="45" t="s">
        <v>869</v>
      </c>
      <c r="O597" s="6" t="s">
        <v>1521</v>
      </c>
      <c r="P597" s="6" t="str">
        <f t="shared" si="9"/>
        <v>v
v
v
v
v
v</v>
      </c>
      <c r="Q597" s="6" t="s">
        <v>35</v>
      </c>
    </row>
    <row r="598" spans="1:17" ht="76.5" x14ac:dyDescent="0.25">
      <c r="A598" s="6" t="s">
        <v>2303</v>
      </c>
      <c r="C598" s="6" t="s">
        <v>2304</v>
      </c>
      <c r="D598" s="6" t="s">
        <v>863</v>
      </c>
      <c r="E598" s="37" t="s">
        <v>2305</v>
      </c>
      <c r="F598" s="6" t="s">
        <v>35</v>
      </c>
      <c r="G598" s="6" t="s">
        <v>62</v>
      </c>
      <c r="I598" s="7" t="s">
        <v>2898</v>
      </c>
      <c r="J598" s="7">
        <v>1980</v>
      </c>
      <c r="K598" s="7">
        <v>1989</v>
      </c>
      <c r="L598" s="6"/>
      <c r="M598" s="6" t="s">
        <v>113</v>
      </c>
      <c r="N598" s="6" t="s">
        <v>2874</v>
      </c>
      <c r="O598" s="6" t="s">
        <v>95</v>
      </c>
      <c r="P598" s="6" t="str">
        <f t="shared" si="9"/>
        <v>v
v
v
v
v
v</v>
      </c>
      <c r="Q598" s="6" t="s">
        <v>35</v>
      </c>
    </row>
    <row r="599" spans="1:17" ht="76.5" x14ac:dyDescent="0.25">
      <c r="A599" s="6" t="s">
        <v>2306</v>
      </c>
      <c r="C599" s="6" t="s">
        <v>2307</v>
      </c>
      <c r="D599" s="6" t="s">
        <v>863</v>
      </c>
      <c r="E599" s="37" t="s">
        <v>2308</v>
      </c>
      <c r="F599" s="6" t="s">
        <v>35</v>
      </c>
      <c r="G599" s="6" t="s">
        <v>62</v>
      </c>
      <c r="I599" s="7"/>
      <c r="J599" s="7"/>
      <c r="K599" s="7"/>
      <c r="L599" s="6"/>
      <c r="M599" s="6" t="s">
        <v>113</v>
      </c>
      <c r="O599" s="6" t="s">
        <v>463</v>
      </c>
      <c r="P599" s="6" t="str">
        <f t="shared" si="9"/>
        <v>v
v
v
v
v
v</v>
      </c>
      <c r="Q599" s="6" t="s">
        <v>35</v>
      </c>
    </row>
    <row r="600" spans="1:17" ht="76.5" x14ac:dyDescent="0.25">
      <c r="A600" s="6" t="s">
        <v>2309</v>
      </c>
      <c r="C600" s="6" t="s">
        <v>2310</v>
      </c>
      <c r="D600" s="6" t="s">
        <v>2311</v>
      </c>
      <c r="E600" s="37" t="s">
        <v>2312</v>
      </c>
      <c r="F600" s="6" t="s">
        <v>35</v>
      </c>
      <c r="G600" s="6" t="s">
        <v>62</v>
      </c>
      <c r="I600" s="7"/>
      <c r="J600" s="7"/>
      <c r="K600" s="7"/>
      <c r="L600" s="6"/>
      <c r="M600" s="6" t="s">
        <v>869</v>
      </c>
      <c r="O600" s="6" t="s">
        <v>1521</v>
      </c>
      <c r="P600" s="6" t="str">
        <f t="shared" si="9"/>
        <v>v
v
v
v
v
v</v>
      </c>
      <c r="Q600" s="6" t="s">
        <v>35</v>
      </c>
    </row>
    <row r="601" spans="1:17" ht="76.5" x14ac:dyDescent="0.25">
      <c r="A601" s="6" t="s">
        <v>2313</v>
      </c>
      <c r="C601" s="6" t="s">
        <v>2314</v>
      </c>
      <c r="D601" s="6" t="s">
        <v>1798</v>
      </c>
      <c r="E601" s="37" t="s">
        <v>2315</v>
      </c>
      <c r="F601" s="6" t="s">
        <v>35</v>
      </c>
      <c r="I601" s="7"/>
      <c r="J601" s="7"/>
      <c r="K601" s="7"/>
      <c r="L601" s="6"/>
      <c r="M601" s="45" t="s">
        <v>2845</v>
      </c>
      <c r="O601" s="6" t="s">
        <v>1521</v>
      </c>
      <c r="P601" s="6" t="str">
        <f t="shared" si="9"/>
        <v>v
v
v
v
v
v</v>
      </c>
      <c r="Q601" s="6" t="s">
        <v>35</v>
      </c>
    </row>
    <row r="602" spans="1:17" ht="76.5" x14ac:dyDescent="0.25">
      <c r="A602" s="6" t="s">
        <v>2316</v>
      </c>
      <c r="C602" s="6" t="s">
        <v>2317</v>
      </c>
      <c r="D602" s="6" t="s">
        <v>1840</v>
      </c>
      <c r="E602" s="37" t="s">
        <v>2318</v>
      </c>
      <c r="F602" s="6" t="s">
        <v>35</v>
      </c>
      <c r="G602" s="6" t="s">
        <v>62</v>
      </c>
      <c r="I602" s="7"/>
      <c r="J602" s="7"/>
      <c r="K602" s="7"/>
      <c r="L602" s="6"/>
      <c r="M602" s="45" t="s">
        <v>329</v>
      </c>
      <c r="O602" s="6" t="s">
        <v>1521</v>
      </c>
      <c r="P602" s="6" t="str">
        <f t="shared" si="9"/>
        <v>v
v
v
v
v
v</v>
      </c>
      <c r="Q602" s="6" t="s">
        <v>35</v>
      </c>
    </row>
    <row r="603" spans="1:17" ht="76.5" x14ac:dyDescent="0.25">
      <c r="A603" s="6" t="s">
        <v>2319</v>
      </c>
      <c r="C603" s="6" t="s">
        <v>2320</v>
      </c>
      <c r="D603" s="6" t="s">
        <v>1840</v>
      </c>
      <c r="E603" s="37" t="s">
        <v>2321</v>
      </c>
      <c r="F603" s="6" t="s">
        <v>35</v>
      </c>
      <c r="G603" s="6" t="s">
        <v>62</v>
      </c>
      <c r="I603" s="7"/>
      <c r="J603" s="7"/>
      <c r="K603" s="7"/>
      <c r="L603" s="6"/>
      <c r="M603" s="45" t="s">
        <v>329</v>
      </c>
      <c r="O603" s="6" t="s">
        <v>1521</v>
      </c>
      <c r="P603" s="6" t="str">
        <f t="shared" si="9"/>
        <v>v
v
v
v
v
v</v>
      </c>
      <c r="Q603" s="6" t="s">
        <v>35</v>
      </c>
    </row>
    <row r="604" spans="1:17" ht="76.5" x14ac:dyDescent="0.25">
      <c r="A604" s="6" t="s">
        <v>2322</v>
      </c>
      <c r="C604" s="6" t="s">
        <v>2323</v>
      </c>
      <c r="D604" s="6" t="s">
        <v>2324</v>
      </c>
      <c r="E604" s="37" t="s">
        <v>2325</v>
      </c>
      <c r="F604" s="6" t="s">
        <v>35</v>
      </c>
      <c r="I604" s="7"/>
      <c r="J604" s="7"/>
      <c r="K604" s="7"/>
      <c r="L604" s="6"/>
      <c r="M604" s="45" t="s">
        <v>869</v>
      </c>
      <c r="N604" s="6" t="s">
        <v>2326</v>
      </c>
      <c r="O604" s="6" t="s">
        <v>463</v>
      </c>
      <c r="P604" s="6" t="str">
        <f t="shared" si="9"/>
        <v>v
v
v
v
v
v</v>
      </c>
      <c r="Q604" s="6" t="s">
        <v>35</v>
      </c>
    </row>
    <row r="605" spans="1:17" ht="76.5" x14ac:dyDescent="0.25">
      <c r="A605" s="6" t="s">
        <v>2327</v>
      </c>
      <c r="C605" s="6" t="s">
        <v>2328</v>
      </c>
      <c r="D605" s="6" t="s">
        <v>2329</v>
      </c>
      <c r="E605" s="37" t="s">
        <v>2330</v>
      </c>
      <c r="F605" s="6" t="s">
        <v>35</v>
      </c>
      <c r="G605" s="6" t="s">
        <v>62</v>
      </c>
      <c r="I605" s="7"/>
      <c r="J605" s="7"/>
      <c r="K605" s="7"/>
      <c r="L605" s="6"/>
      <c r="M605" s="6" t="s">
        <v>329</v>
      </c>
      <c r="O605" s="6" t="s">
        <v>1521</v>
      </c>
      <c r="P605" s="6" t="str">
        <f t="shared" si="9"/>
        <v>v
v
v
v
v
v</v>
      </c>
      <c r="Q605" s="6" t="s">
        <v>35</v>
      </c>
    </row>
    <row r="606" spans="1:17" ht="76.5" x14ac:dyDescent="0.25">
      <c r="A606" s="6" t="s">
        <v>2331</v>
      </c>
      <c r="C606" s="6" t="s">
        <v>2332</v>
      </c>
      <c r="D606" s="6" t="s">
        <v>1691</v>
      </c>
      <c r="E606" s="37" t="s">
        <v>2333</v>
      </c>
      <c r="F606" s="6" t="s">
        <v>35</v>
      </c>
      <c r="G606" s="6" t="s">
        <v>62</v>
      </c>
      <c r="I606" s="7"/>
      <c r="J606" s="7"/>
      <c r="K606" s="7"/>
      <c r="L606" s="6"/>
      <c r="M606" s="45" t="s">
        <v>869</v>
      </c>
      <c r="N606" s="6" t="s">
        <v>2334</v>
      </c>
      <c r="O606" s="6" t="s">
        <v>874</v>
      </c>
      <c r="P606" s="6" t="str">
        <f t="shared" si="9"/>
        <v>v
v
v
v
v
v</v>
      </c>
      <c r="Q606" s="6" t="s">
        <v>35</v>
      </c>
    </row>
    <row r="607" spans="1:17" ht="76.5" x14ac:dyDescent="0.25">
      <c r="A607" s="6" t="s">
        <v>2336</v>
      </c>
      <c r="C607" s="6" t="s">
        <v>2337</v>
      </c>
      <c r="D607" s="6" t="s">
        <v>2338</v>
      </c>
      <c r="E607" s="37" t="s">
        <v>2339</v>
      </c>
      <c r="F607" s="6" t="s">
        <v>35</v>
      </c>
      <c r="G607" s="6" t="s">
        <v>62</v>
      </c>
      <c r="I607" s="7"/>
      <c r="J607" s="7"/>
      <c r="K607" s="7"/>
      <c r="L607" s="6"/>
      <c r="M607" s="6" t="s">
        <v>66</v>
      </c>
      <c r="O607" s="6" t="s">
        <v>874</v>
      </c>
      <c r="P607" s="6" t="str">
        <f t="shared" si="9"/>
        <v>v
v
v
v
v
v</v>
      </c>
      <c r="Q607" s="6" t="s">
        <v>35</v>
      </c>
    </row>
    <row r="608" spans="1:17" ht="76.5" x14ac:dyDescent="0.25">
      <c r="A608" s="6" t="s">
        <v>2340</v>
      </c>
      <c r="C608" s="6" t="s">
        <v>2341</v>
      </c>
      <c r="D608" s="6" t="s">
        <v>2865</v>
      </c>
      <c r="E608" s="37" t="s">
        <v>2342</v>
      </c>
      <c r="F608" s="6" t="s">
        <v>35</v>
      </c>
      <c r="G608" s="6" t="s">
        <v>62</v>
      </c>
      <c r="I608" s="7"/>
      <c r="J608" s="7"/>
      <c r="K608" s="7"/>
      <c r="L608" s="6"/>
      <c r="M608" s="6" t="s">
        <v>113</v>
      </c>
      <c r="N608" s="6" t="s">
        <v>2343</v>
      </c>
      <c r="O608" s="6" t="s">
        <v>874</v>
      </c>
      <c r="P608" s="6" t="str">
        <f t="shared" si="9"/>
        <v>v
v
v
v
v
v</v>
      </c>
      <c r="Q608" s="6" t="s">
        <v>35</v>
      </c>
    </row>
    <row r="609" spans="1:17" ht="76.5" x14ac:dyDescent="0.25">
      <c r="A609" s="6" t="s">
        <v>2344</v>
      </c>
      <c r="C609" s="6" t="s">
        <v>2345</v>
      </c>
      <c r="D609" s="6" t="s">
        <v>2346</v>
      </c>
      <c r="E609" s="37" t="s">
        <v>2347</v>
      </c>
      <c r="F609" s="6" t="s">
        <v>35</v>
      </c>
      <c r="G609" s="6" t="s">
        <v>62</v>
      </c>
      <c r="I609" s="7"/>
      <c r="J609" s="7"/>
      <c r="K609" s="7"/>
      <c r="L609" s="6"/>
      <c r="M609" s="6" t="s">
        <v>113</v>
      </c>
      <c r="O609" s="6" t="s">
        <v>874</v>
      </c>
      <c r="P609" s="6" t="str">
        <f t="shared" si="9"/>
        <v>v
v
v
v
v
v</v>
      </c>
      <c r="Q609" s="6" t="s">
        <v>35</v>
      </c>
    </row>
    <row r="610" spans="1:17" ht="76.5" x14ac:dyDescent="0.25">
      <c r="A610" s="6" t="s">
        <v>2348</v>
      </c>
      <c r="C610" s="6" t="s">
        <v>2349</v>
      </c>
      <c r="D610" s="6" t="s">
        <v>2346</v>
      </c>
      <c r="E610" s="37" t="s">
        <v>2350</v>
      </c>
      <c r="F610" s="6" t="s">
        <v>35</v>
      </c>
      <c r="G610" s="6" t="s">
        <v>62</v>
      </c>
      <c r="I610" s="7"/>
      <c r="J610" s="7"/>
      <c r="K610" s="7"/>
      <c r="L610" s="6"/>
      <c r="M610" s="6" t="s">
        <v>113</v>
      </c>
      <c r="O610" s="6" t="s">
        <v>874</v>
      </c>
      <c r="P610" s="6" t="str">
        <f t="shared" si="9"/>
        <v>v
v
v
v
v
v</v>
      </c>
      <c r="Q610" s="6" t="s">
        <v>35</v>
      </c>
    </row>
    <row r="611" spans="1:17" ht="76.5" x14ac:dyDescent="0.25">
      <c r="A611" s="6" t="s">
        <v>2351</v>
      </c>
      <c r="C611" s="6" t="s">
        <v>2352</v>
      </c>
      <c r="D611" s="6" t="s">
        <v>2865</v>
      </c>
      <c r="E611" s="37" t="s">
        <v>2353</v>
      </c>
      <c r="F611" s="6" t="s">
        <v>35</v>
      </c>
      <c r="G611" s="6" t="s">
        <v>62</v>
      </c>
      <c r="I611" s="7"/>
      <c r="J611" s="7"/>
      <c r="K611" s="7"/>
      <c r="L611" s="6"/>
      <c r="M611" s="6" t="s">
        <v>113</v>
      </c>
      <c r="N611" s="6" t="s">
        <v>2354</v>
      </c>
      <c r="O611" s="6" t="s">
        <v>874</v>
      </c>
      <c r="P611" s="6" t="str">
        <f t="shared" si="9"/>
        <v>v
v
v
v
v
v</v>
      </c>
      <c r="Q611" s="6" t="s">
        <v>35</v>
      </c>
    </row>
    <row r="612" spans="1:17" ht="76.5" x14ac:dyDescent="0.25">
      <c r="A612" s="6" t="s">
        <v>2355</v>
      </c>
      <c r="C612" s="6" t="s">
        <v>2356</v>
      </c>
      <c r="D612" s="6" t="s">
        <v>2865</v>
      </c>
      <c r="E612" s="37" t="s">
        <v>2357</v>
      </c>
      <c r="F612" s="6" t="s">
        <v>35</v>
      </c>
      <c r="G612" s="6" t="s">
        <v>62</v>
      </c>
      <c r="I612" s="7"/>
      <c r="J612" s="7"/>
      <c r="K612" s="7"/>
      <c r="L612" s="6"/>
      <c r="M612" s="6" t="s">
        <v>113</v>
      </c>
      <c r="N612" s="6" t="s">
        <v>2358</v>
      </c>
      <c r="O612" s="6" t="s">
        <v>874</v>
      </c>
      <c r="P612" s="6" t="str">
        <f t="shared" si="9"/>
        <v>v
v
v
v
v
v</v>
      </c>
      <c r="Q612" s="6" t="s">
        <v>35</v>
      </c>
    </row>
    <row r="613" spans="1:17" ht="76.5" x14ac:dyDescent="0.25">
      <c r="A613" s="6" t="s">
        <v>2359</v>
      </c>
      <c r="C613" s="6" t="s">
        <v>2360</v>
      </c>
      <c r="D613" s="6" t="s">
        <v>2865</v>
      </c>
      <c r="E613" s="37" t="s">
        <v>2361</v>
      </c>
      <c r="F613" s="6" t="s">
        <v>35</v>
      </c>
      <c r="G613" s="6" t="s">
        <v>62</v>
      </c>
      <c r="I613" s="7"/>
      <c r="J613" s="7"/>
      <c r="K613" s="7"/>
      <c r="L613" s="6"/>
      <c r="M613" s="6" t="s">
        <v>113</v>
      </c>
      <c r="N613" s="6" t="s">
        <v>2362</v>
      </c>
      <c r="O613" s="6" t="s">
        <v>874</v>
      </c>
      <c r="P613" s="6" t="str">
        <f t="shared" si="9"/>
        <v>v
v
v
v
v
v</v>
      </c>
      <c r="Q613" s="6" t="s">
        <v>35</v>
      </c>
    </row>
    <row r="614" spans="1:17" ht="76.5" x14ac:dyDescent="0.25">
      <c r="A614" s="6" t="s">
        <v>2363</v>
      </c>
      <c r="C614" s="6" t="s">
        <v>2364</v>
      </c>
      <c r="D614" s="6" t="s">
        <v>2346</v>
      </c>
      <c r="E614" s="37" t="s">
        <v>2365</v>
      </c>
      <c r="F614" s="6" t="s">
        <v>35</v>
      </c>
      <c r="G614" s="6" t="s">
        <v>62</v>
      </c>
      <c r="I614" s="7"/>
      <c r="J614" s="7"/>
      <c r="K614" s="7"/>
      <c r="L614" s="6"/>
      <c r="M614" s="6" t="s">
        <v>113</v>
      </c>
      <c r="N614" s="6" t="s">
        <v>2366</v>
      </c>
      <c r="O614" s="6" t="s">
        <v>874</v>
      </c>
      <c r="P614" s="6" t="str">
        <f t="shared" si="9"/>
        <v>v
v
v
v
v
v</v>
      </c>
      <c r="Q614" s="6" t="s">
        <v>35</v>
      </c>
    </row>
    <row r="615" spans="1:17" ht="76.5" x14ac:dyDescent="0.25">
      <c r="A615" s="6" t="s">
        <v>2367</v>
      </c>
      <c r="C615" s="6" t="s">
        <v>2368</v>
      </c>
      <c r="D615" s="6" t="s">
        <v>2346</v>
      </c>
      <c r="E615" s="37" t="s">
        <v>2369</v>
      </c>
      <c r="F615" s="6" t="s">
        <v>35</v>
      </c>
      <c r="G615" s="6" t="s">
        <v>62</v>
      </c>
      <c r="I615" s="7"/>
      <c r="J615" s="7"/>
      <c r="K615" s="7"/>
      <c r="L615" s="6"/>
      <c r="M615" s="6" t="s">
        <v>113</v>
      </c>
      <c r="O615" s="6" t="s">
        <v>874</v>
      </c>
      <c r="P615" s="6" t="str">
        <f t="shared" si="9"/>
        <v>v
v
v
v
v
v</v>
      </c>
      <c r="Q615" s="6" t="s">
        <v>35</v>
      </c>
    </row>
    <row r="616" spans="1:17" ht="76.5" x14ac:dyDescent="0.25">
      <c r="A616" s="6" t="s">
        <v>2370</v>
      </c>
      <c r="C616" s="6" t="s">
        <v>2371</v>
      </c>
      <c r="D616" s="6" t="s">
        <v>2372</v>
      </c>
      <c r="E616" s="37" t="s">
        <v>2373</v>
      </c>
      <c r="F616" s="6" t="s">
        <v>35</v>
      </c>
      <c r="G616" s="6" t="s">
        <v>62</v>
      </c>
      <c r="I616" s="7"/>
      <c r="J616" s="7"/>
      <c r="K616" s="7"/>
      <c r="L616" s="6"/>
      <c r="M616" s="6" t="s">
        <v>113</v>
      </c>
      <c r="O616" s="6" t="s">
        <v>874</v>
      </c>
      <c r="P616" s="6" t="str">
        <f t="shared" si="9"/>
        <v>v
v
v
v
v
v</v>
      </c>
      <c r="Q616" s="6" t="s">
        <v>35</v>
      </c>
    </row>
    <row r="617" spans="1:17" ht="76.5" x14ac:dyDescent="0.25">
      <c r="A617" s="6" t="s">
        <v>2374</v>
      </c>
      <c r="C617" s="6" t="s">
        <v>2375</v>
      </c>
      <c r="D617" s="6" t="s">
        <v>2346</v>
      </c>
      <c r="E617" s="37" t="s">
        <v>2376</v>
      </c>
      <c r="F617" s="6" t="s">
        <v>35</v>
      </c>
      <c r="G617" s="6" t="s">
        <v>62</v>
      </c>
      <c r="I617" s="7"/>
      <c r="J617" s="7"/>
      <c r="K617" s="7"/>
      <c r="L617" s="6"/>
      <c r="M617" s="6" t="s">
        <v>113</v>
      </c>
      <c r="O617" s="6" t="s">
        <v>874</v>
      </c>
      <c r="P617" s="6" t="str">
        <f t="shared" si="9"/>
        <v>v
v
v
v
v
v</v>
      </c>
      <c r="Q617" s="6" t="s">
        <v>35</v>
      </c>
    </row>
    <row r="618" spans="1:17" ht="76.5" x14ac:dyDescent="0.25">
      <c r="A618" s="6" t="s">
        <v>2377</v>
      </c>
      <c r="C618" s="6" t="s">
        <v>2378</v>
      </c>
      <c r="D618" s="6" t="s">
        <v>1339</v>
      </c>
      <c r="E618" s="37" t="s">
        <v>2379</v>
      </c>
      <c r="F618" s="6" t="s">
        <v>35</v>
      </c>
      <c r="G618" s="6" t="s">
        <v>62</v>
      </c>
      <c r="I618" s="7"/>
      <c r="J618" s="7"/>
      <c r="K618" s="7"/>
      <c r="L618" s="6"/>
      <c r="M618" s="6" t="s">
        <v>113</v>
      </c>
      <c r="N618" s="6" t="s">
        <v>2380</v>
      </c>
      <c r="O618" s="6" t="s">
        <v>1521</v>
      </c>
      <c r="P618" s="6" t="str">
        <f t="shared" si="9"/>
        <v>v
v
v
v
v
v</v>
      </c>
      <c r="Q618" s="6" t="s">
        <v>35</v>
      </c>
    </row>
    <row r="619" spans="1:17" ht="76.5" x14ac:dyDescent="0.25">
      <c r="A619" s="6" t="s">
        <v>2381</v>
      </c>
      <c r="C619" s="6" t="s">
        <v>2382</v>
      </c>
      <c r="D619" s="6" t="s">
        <v>2383</v>
      </c>
      <c r="E619" s="37" t="s">
        <v>2384</v>
      </c>
      <c r="F619" s="6" t="s">
        <v>35</v>
      </c>
      <c r="G619" s="6" t="s">
        <v>62</v>
      </c>
      <c r="I619" s="7"/>
      <c r="J619" s="7"/>
      <c r="K619" s="7"/>
      <c r="L619" s="6"/>
      <c r="M619" s="6" t="s">
        <v>66</v>
      </c>
      <c r="O619" s="6" t="s">
        <v>1233</v>
      </c>
      <c r="P619" s="6" t="str">
        <f t="shared" si="9"/>
        <v>v
v
v
v
v
v</v>
      </c>
      <c r="Q619" s="6" t="s">
        <v>35</v>
      </c>
    </row>
    <row r="620" spans="1:17" ht="76.5" x14ac:dyDescent="0.25">
      <c r="A620" s="6" t="s">
        <v>2385</v>
      </c>
      <c r="C620" s="6" t="s">
        <v>2386</v>
      </c>
      <c r="D620" s="6" t="s">
        <v>2383</v>
      </c>
      <c r="E620" s="37" t="s">
        <v>2387</v>
      </c>
      <c r="F620" s="6" t="s">
        <v>35</v>
      </c>
      <c r="G620" s="6" t="s">
        <v>62</v>
      </c>
      <c r="I620" s="7"/>
      <c r="J620" s="7"/>
      <c r="K620" s="7"/>
      <c r="L620" s="6"/>
      <c r="M620" s="6" t="s">
        <v>66</v>
      </c>
      <c r="O620" s="6" t="s">
        <v>874</v>
      </c>
      <c r="P620" s="6" t="str">
        <f t="shared" si="9"/>
        <v>v
v
v
v
v
v</v>
      </c>
      <c r="Q620" s="6" t="s">
        <v>35</v>
      </c>
    </row>
    <row r="621" spans="1:17" ht="76.5" x14ac:dyDescent="0.25">
      <c r="A621" s="6" t="s">
        <v>2388</v>
      </c>
      <c r="C621" s="6" t="s">
        <v>2389</v>
      </c>
      <c r="D621" s="6" t="s">
        <v>2383</v>
      </c>
      <c r="E621" s="37" t="s">
        <v>2390</v>
      </c>
      <c r="F621" s="6" t="s">
        <v>35</v>
      </c>
      <c r="G621" s="6" t="s">
        <v>62</v>
      </c>
      <c r="I621" s="7"/>
      <c r="J621" s="7"/>
      <c r="K621" s="7"/>
      <c r="L621" s="6"/>
      <c r="M621" s="6" t="s">
        <v>66</v>
      </c>
      <c r="O621" s="6" t="s">
        <v>874</v>
      </c>
      <c r="P621" s="6" t="str">
        <f t="shared" si="9"/>
        <v>v
v
v
v
v
v</v>
      </c>
      <c r="Q621" s="6" t="s">
        <v>35</v>
      </c>
    </row>
    <row r="622" spans="1:17" ht="76.5" x14ac:dyDescent="0.25">
      <c r="A622" s="6" t="s">
        <v>2391</v>
      </c>
      <c r="C622" s="6" t="s">
        <v>2392</v>
      </c>
      <c r="D622" s="6" t="s">
        <v>2393</v>
      </c>
      <c r="E622" s="37" t="s">
        <v>2394</v>
      </c>
      <c r="F622" s="6" t="s">
        <v>35</v>
      </c>
      <c r="G622" s="6" t="s">
        <v>62</v>
      </c>
      <c r="I622" s="7"/>
      <c r="J622" s="7"/>
      <c r="K622" s="7"/>
      <c r="L622" s="6"/>
      <c r="M622" s="6" t="s">
        <v>66</v>
      </c>
      <c r="O622" s="6" t="s">
        <v>874</v>
      </c>
      <c r="P622" s="6" t="str">
        <f t="shared" si="9"/>
        <v>v
v
v
v
v
v</v>
      </c>
      <c r="Q622" s="6" t="s">
        <v>35</v>
      </c>
    </row>
    <row r="623" spans="1:17" ht="76.5" x14ac:dyDescent="0.25">
      <c r="A623" s="6" t="s">
        <v>2395</v>
      </c>
      <c r="C623" s="6" t="s">
        <v>2396</v>
      </c>
      <c r="D623" s="6" t="s">
        <v>66</v>
      </c>
      <c r="E623" s="37" t="s">
        <v>2397</v>
      </c>
      <c r="F623" s="6" t="s">
        <v>35</v>
      </c>
      <c r="G623" s="6" t="s">
        <v>62</v>
      </c>
      <c r="I623" s="7"/>
      <c r="J623" s="7"/>
      <c r="K623" s="7"/>
      <c r="L623" s="6"/>
      <c r="M623" s="6" t="s">
        <v>66</v>
      </c>
      <c r="O623" s="6" t="s">
        <v>874</v>
      </c>
      <c r="P623" s="6" t="str">
        <f t="shared" si="9"/>
        <v>v
v
v
v
v
v</v>
      </c>
      <c r="Q623" s="6" t="s">
        <v>35</v>
      </c>
    </row>
    <row r="624" spans="1:17" ht="76.5" x14ac:dyDescent="0.25">
      <c r="A624" s="6" t="s">
        <v>2398</v>
      </c>
      <c r="C624" s="6" t="s">
        <v>2399</v>
      </c>
      <c r="D624" s="6" t="s">
        <v>2383</v>
      </c>
      <c r="E624" s="37" t="s">
        <v>2400</v>
      </c>
      <c r="F624" s="6" t="s">
        <v>35</v>
      </c>
      <c r="G624" s="6" t="s">
        <v>62</v>
      </c>
      <c r="I624" s="7"/>
      <c r="J624" s="7"/>
      <c r="K624" s="7"/>
      <c r="L624" s="6"/>
      <c r="M624" s="6" t="s">
        <v>66</v>
      </c>
      <c r="O624" s="6" t="s">
        <v>874</v>
      </c>
      <c r="P624" s="6" t="str">
        <f t="shared" si="9"/>
        <v>v
v
v
v
v
v</v>
      </c>
      <c r="Q624" s="6" t="s">
        <v>35</v>
      </c>
    </row>
    <row r="625" spans="1:17" ht="76.5" x14ac:dyDescent="0.25">
      <c r="A625" s="6" t="s">
        <v>2401</v>
      </c>
      <c r="C625" s="6" t="s">
        <v>2402</v>
      </c>
      <c r="D625" s="6" t="s">
        <v>66</v>
      </c>
      <c r="E625" s="37" t="s">
        <v>2403</v>
      </c>
      <c r="F625" s="6" t="s">
        <v>35</v>
      </c>
      <c r="G625" s="6" t="s">
        <v>62</v>
      </c>
      <c r="I625" s="7"/>
      <c r="J625" s="7"/>
      <c r="K625" s="7"/>
      <c r="L625" s="6"/>
      <c r="M625" s="6" t="s">
        <v>66</v>
      </c>
      <c r="O625" s="6" t="s">
        <v>874</v>
      </c>
      <c r="P625" s="6" t="str">
        <f t="shared" si="9"/>
        <v>v
v
v
v
v
v</v>
      </c>
      <c r="Q625" s="6" t="s">
        <v>35</v>
      </c>
    </row>
    <row r="626" spans="1:17" ht="76.5" x14ac:dyDescent="0.25">
      <c r="A626" s="6" t="s">
        <v>2404</v>
      </c>
      <c r="C626" s="6" t="s">
        <v>2405</v>
      </c>
      <c r="D626" s="6" t="s">
        <v>2406</v>
      </c>
      <c r="E626" s="37" t="s">
        <v>2407</v>
      </c>
      <c r="F626" s="6" t="s">
        <v>35</v>
      </c>
      <c r="G626" s="6" t="s">
        <v>62</v>
      </c>
      <c r="I626" s="7"/>
      <c r="J626" s="7"/>
      <c r="K626" s="7"/>
      <c r="L626" s="6"/>
      <c r="M626" s="6" t="s">
        <v>869</v>
      </c>
      <c r="O626" s="6" t="s">
        <v>874</v>
      </c>
      <c r="P626" s="6" t="str">
        <f t="shared" si="9"/>
        <v>v
v
v
v
v
v</v>
      </c>
      <c r="Q626" s="6" t="s">
        <v>35</v>
      </c>
    </row>
    <row r="627" spans="1:17" ht="76.5" x14ac:dyDescent="0.25">
      <c r="A627" s="6" t="s">
        <v>2408</v>
      </c>
      <c r="C627" s="6" t="s">
        <v>2409</v>
      </c>
      <c r="D627" s="6" t="s">
        <v>1691</v>
      </c>
      <c r="E627" s="37" t="s">
        <v>2410</v>
      </c>
      <c r="F627" s="6" t="s">
        <v>35</v>
      </c>
      <c r="G627" s="6" t="s">
        <v>62</v>
      </c>
      <c r="I627" s="7"/>
      <c r="J627" s="7"/>
      <c r="K627" s="7"/>
      <c r="L627" s="6"/>
      <c r="M627" s="45" t="s">
        <v>869</v>
      </c>
      <c r="O627" s="6" t="s">
        <v>874</v>
      </c>
      <c r="P627" s="6" t="str">
        <f t="shared" si="9"/>
        <v>v
v
v
v
v
v</v>
      </c>
      <c r="Q627" s="6" t="s">
        <v>35</v>
      </c>
    </row>
    <row r="628" spans="1:17" ht="76.5" x14ac:dyDescent="0.25">
      <c r="A628" s="6" t="s">
        <v>2411</v>
      </c>
      <c r="C628" s="6" t="s">
        <v>2412</v>
      </c>
      <c r="D628" s="6" t="s">
        <v>2413</v>
      </c>
      <c r="E628" s="37" t="s">
        <v>2414</v>
      </c>
      <c r="F628" s="6" t="s">
        <v>35</v>
      </c>
      <c r="G628" s="6" t="s">
        <v>62</v>
      </c>
      <c r="I628" s="7"/>
      <c r="J628" s="7"/>
      <c r="K628" s="7"/>
      <c r="L628" s="6"/>
      <c r="M628" s="45" t="s">
        <v>329</v>
      </c>
      <c r="O628" s="6" t="s">
        <v>874</v>
      </c>
      <c r="P628" s="6" t="str">
        <f t="shared" si="9"/>
        <v>v
v
v
v
v
v</v>
      </c>
      <c r="Q628" s="6" t="s">
        <v>35</v>
      </c>
    </row>
    <row r="629" spans="1:17" ht="76.5" x14ac:dyDescent="0.25">
      <c r="A629" s="6" t="s">
        <v>2415</v>
      </c>
      <c r="C629" s="6" t="s">
        <v>2416</v>
      </c>
      <c r="D629" s="6" t="s">
        <v>2417</v>
      </c>
      <c r="E629" s="37" t="s">
        <v>2418</v>
      </c>
      <c r="F629" s="6" t="s">
        <v>35</v>
      </c>
      <c r="G629" s="6" t="s">
        <v>62</v>
      </c>
      <c r="I629" s="7"/>
      <c r="J629" s="7"/>
      <c r="K629" s="7"/>
      <c r="L629" s="6"/>
      <c r="M629" s="45" t="s">
        <v>869</v>
      </c>
      <c r="O629" s="6" t="s">
        <v>874</v>
      </c>
      <c r="P629" s="6" t="str">
        <f t="shared" si="9"/>
        <v>v
v
v
v
v
v</v>
      </c>
      <c r="Q629" s="6" t="s">
        <v>35</v>
      </c>
    </row>
    <row r="630" spans="1:17" ht="76.5" x14ac:dyDescent="0.25">
      <c r="A630" s="6" t="s">
        <v>2419</v>
      </c>
      <c r="C630" s="6" t="s">
        <v>2420</v>
      </c>
      <c r="D630" s="6" t="s">
        <v>2413</v>
      </c>
      <c r="E630" s="37" t="s">
        <v>2421</v>
      </c>
      <c r="F630" s="6" t="s">
        <v>35</v>
      </c>
      <c r="G630" s="6" t="s">
        <v>62</v>
      </c>
      <c r="I630" s="7"/>
      <c r="J630" s="7"/>
      <c r="K630" s="7"/>
      <c r="L630" s="6"/>
      <c r="M630" s="45" t="s">
        <v>329</v>
      </c>
      <c r="O630" s="6" t="s">
        <v>874</v>
      </c>
      <c r="P630" s="6" t="str">
        <f t="shared" si="9"/>
        <v>v
v
v
v
v
v</v>
      </c>
      <c r="Q630" s="6" t="s">
        <v>35</v>
      </c>
    </row>
    <row r="631" spans="1:17" ht="76.5" x14ac:dyDescent="0.25">
      <c r="A631" s="6" t="s">
        <v>2422</v>
      </c>
      <c r="C631" s="6" t="s">
        <v>2423</v>
      </c>
      <c r="D631" s="6" t="s">
        <v>654</v>
      </c>
      <c r="E631" s="37" t="s">
        <v>2424</v>
      </c>
      <c r="F631" s="6" t="s">
        <v>35</v>
      </c>
      <c r="G631" s="6" t="s">
        <v>62</v>
      </c>
      <c r="I631" s="7"/>
      <c r="J631" s="7"/>
      <c r="K631" s="7"/>
      <c r="L631" s="6"/>
      <c r="M631" s="45" t="s">
        <v>329</v>
      </c>
      <c r="O631" s="6" t="s">
        <v>874</v>
      </c>
      <c r="P631" s="6" t="str">
        <f t="shared" si="9"/>
        <v>v
v
v
v
v
v</v>
      </c>
      <c r="Q631" s="6" t="s">
        <v>35</v>
      </c>
    </row>
    <row r="632" spans="1:17" ht="76.5" x14ac:dyDescent="0.25">
      <c r="A632" s="6" t="s">
        <v>2425</v>
      </c>
      <c r="C632" s="6" t="s">
        <v>2426</v>
      </c>
      <c r="D632" s="6" t="s">
        <v>654</v>
      </c>
      <c r="E632" s="37" t="s">
        <v>2427</v>
      </c>
      <c r="F632" s="6" t="s">
        <v>35</v>
      </c>
      <c r="G632" s="6" t="s">
        <v>62</v>
      </c>
      <c r="I632" s="7"/>
      <c r="J632" s="7"/>
      <c r="K632" s="7"/>
      <c r="L632" s="6"/>
      <c r="M632" s="45" t="s">
        <v>329</v>
      </c>
      <c r="O632" s="6" t="s">
        <v>874</v>
      </c>
      <c r="P632" s="6" t="str">
        <f t="shared" si="9"/>
        <v>v
v
v
v
v
v</v>
      </c>
      <c r="Q632" s="6" t="s">
        <v>35</v>
      </c>
    </row>
    <row r="633" spans="1:17" ht="76.5" x14ac:dyDescent="0.25">
      <c r="A633" s="6" t="s">
        <v>2428</v>
      </c>
      <c r="C633" s="6" t="s">
        <v>2429</v>
      </c>
      <c r="D633" s="6" t="s">
        <v>654</v>
      </c>
      <c r="E633" s="37" t="s">
        <v>2430</v>
      </c>
      <c r="F633" s="6" t="s">
        <v>35</v>
      </c>
      <c r="G633" s="6" t="s">
        <v>62</v>
      </c>
      <c r="I633" s="7"/>
      <c r="J633" s="7"/>
      <c r="K633" s="7"/>
      <c r="L633" s="6"/>
      <c r="M633" s="45" t="s">
        <v>329</v>
      </c>
      <c r="O633" s="6" t="s">
        <v>874</v>
      </c>
      <c r="P633" s="6" t="str">
        <f t="shared" si="9"/>
        <v>v
v
v
v
v
v</v>
      </c>
      <c r="Q633" s="6" t="s">
        <v>35</v>
      </c>
    </row>
    <row r="634" spans="1:17" ht="76.5" x14ac:dyDescent="0.25">
      <c r="A634" s="6" t="s">
        <v>2431</v>
      </c>
      <c r="C634" s="6" t="s">
        <v>2432</v>
      </c>
      <c r="D634" s="6" t="s">
        <v>2329</v>
      </c>
      <c r="E634" s="37" t="s">
        <v>2433</v>
      </c>
      <c r="F634" s="6" t="s">
        <v>35</v>
      </c>
      <c r="G634" s="6" t="s">
        <v>62</v>
      </c>
      <c r="I634" s="7"/>
      <c r="J634" s="7"/>
      <c r="K634" s="7"/>
      <c r="L634" s="6"/>
      <c r="M634" s="6" t="s">
        <v>329</v>
      </c>
      <c r="O634" s="6" t="s">
        <v>874</v>
      </c>
      <c r="P634" s="6" t="str">
        <f t="shared" si="9"/>
        <v>v
v
v
v
v
v</v>
      </c>
      <c r="Q634" s="6" t="s">
        <v>35</v>
      </c>
    </row>
    <row r="635" spans="1:17" ht="76.5" x14ac:dyDescent="0.25">
      <c r="A635" s="6" t="s">
        <v>2434</v>
      </c>
      <c r="C635" s="6" t="s">
        <v>2435</v>
      </c>
      <c r="D635" s="6" t="s">
        <v>2329</v>
      </c>
      <c r="E635" s="37" t="s">
        <v>2436</v>
      </c>
      <c r="F635" s="6" t="s">
        <v>35</v>
      </c>
      <c r="G635" s="6" t="s">
        <v>62</v>
      </c>
      <c r="I635" s="7"/>
      <c r="J635" s="7"/>
      <c r="K635" s="7"/>
      <c r="L635" s="6"/>
      <c r="M635" s="6" t="s">
        <v>329</v>
      </c>
      <c r="O635" s="6" t="s">
        <v>874</v>
      </c>
      <c r="P635" s="6" t="str">
        <f t="shared" si="9"/>
        <v>v
v
v
v
v
v</v>
      </c>
      <c r="Q635" s="6" t="s">
        <v>35</v>
      </c>
    </row>
    <row r="636" spans="1:17" ht="76.5" x14ac:dyDescent="0.25">
      <c r="A636" s="6" t="s">
        <v>2437</v>
      </c>
      <c r="C636" s="6" t="s">
        <v>2438</v>
      </c>
      <c r="D636" s="6" t="s">
        <v>2329</v>
      </c>
      <c r="E636" s="37" t="s">
        <v>2439</v>
      </c>
      <c r="F636" s="6" t="s">
        <v>35</v>
      </c>
      <c r="G636" s="6" t="s">
        <v>62</v>
      </c>
      <c r="I636" s="7"/>
      <c r="J636" s="7"/>
      <c r="K636" s="7"/>
      <c r="L636" s="6"/>
      <c r="M636" s="6" t="s">
        <v>329</v>
      </c>
      <c r="O636" s="6" t="s">
        <v>874</v>
      </c>
      <c r="P636" s="6" t="str">
        <f t="shared" si="9"/>
        <v>v
v
v
v
v
v</v>
      </c>
      <c r="Q636" s="6" t="s">
        <v>35</v>
      </c>
    </row>
    <row r="637" spans="1:17" ht="76.5" x14ac:dyDescent="0.25">
      <c r="A637" s="6" t="s">
        <v>2440</v>
      </c>
      <c r="C637" s="6" t="s">
        <v>2441</v>
      </c>
      <c r="D637" s="6" t="s">
        <v>2413</v>
      </c>
      <c r="E637" s="37" t="s">
        <v>2442</v>
      </c>
      <c r="F637" s="6" t="s">
        <v>35</v>
      </c>
      <c r="G637" s="6" t="s">
        <v>62</v>
      </c>
      <c r="I637" s="7"/>
      <c r="J637" s="7"/>
      <c r="K637" s="7"/>
      <c r="L637" s="6"/>
      <c r="M637" s="45" t="s">
        <v>329</v>
      </c>
      <c r="O637" s="6" t="s">
        <v>874</v>
      </c>
      <c r="P637" s="6" t="str">
        <f t="shared" si="9"/>
        <v>v
v
v
v
v
v</v>
      </c>
      <c r="Q637" s="6" t="s">
        <v>35</v>
      </c>
    </row>
    <row r="638" spans="1:17" ht="76.5" x14ac:dyDescent="0.25">
      <c r="A638" s="6" t="s">
        <v>2443</v>
      </c>
      <c r="C638" s="6" t="s">
        <v>2444</v>
      </c>
      <c r="D638" s="6" t="s">
        <v>2413</v>
      </c>
      <c r="E638" s="37" t="s">
        <v>2445</v>
      </c>
      <c r="F638" s="6" t="s">
        <v>35</v>
      </c>
      <c r="G638" s="6" t="s">
        <v>62</v>
      </c>
      <c r="I638" s="7"/>
      <c r="J638" s="7"/>
      <c r="K638" s="7"/>
      <c r="L638" s="6"/>
      <c r="M638" s="45" t="s">
        <v>329</v>
      </c>
      <c r="O638" s="6" t="s">
        <v>874</v>
      </c>
      <c r="P638" s="6" t="str">
        <f t="shared" si="9"/>
        <v>v
v
v
v
v
v</v>
      </c>
      <c r="Q638" s="6" t="s">
        <v>35</v>
      </c>
    </row>
    <row r="639" spans="1:17" ht="76.5" x14ac:dyDescent="0.25">
      <c r="A639" s="6" t="s">
        <v>2446</v>
      </c>
      <c r="C639" s="6" t="s">
        <v>2447</v>
      </c>
      <c r="D639" s="6" t="s">
        <v>654</v>
      </c>
      <c r="E639" s="37" t="s">
        <v>2448</v>
      </c>
      <c r="F639" s="6" t="s">
        <v>35</v>
      </c>
      <c r="G639" s="6" t="s">
        <v>62</v>
      </c>
      <c r="I639" s="7"/>
      <c r="J639" s="7"/>
      <c r="K639" s="7"/>
      <c r="L639" s="6"/>
      <c r="M639" s="45" t="s">
        <v>329</v>
      </c>
      <c r="O639" s="6" t="s">
        <v>874</v>
      </c>
      <c r="P639" s="6" t="str">
        <f t="shared" si="9"/>
        <v>v
v
v
v
v
v</v>
      </c>
      <c r="Q639" s="6" t="s">
        <v>35</v>
      </c>
    </row>
    <row r="640" spans="1:17" ht="76.5" x14ac:dyDescent="0.25">
      <c r="A640" s="6" t="s">
        <v>2449</v>
      </c>
      <c r="C640" s="6" t="s">
        <v>2450</v>
      </c>
      <c r="D640" s="6" t="s">
        <v>654</v>
      </c>
      <c r="E640" s="37" t="s">
        <v>2451</v>
      </c>
      <c r="F640" s="6" t="s">
        <v>35</v>
      </c>
      <c r="G640" s="6" t="s">
        <v>62</v>
      </c>
      <c r="I640" s="7"/>
      <c r="J640" s="7"/>
      <c r="K640" s="7"/>
      <c r="L640" s="6"/>
      <c r="M640" s="45" t="s">
        <v>329</v>
      </c>
      <c r="O640" s="6" t="s">
        <v>874</v>
      </c>
      <c r="P640" s="6" t="str">
        <f t="shared" si="9"/>
        <v>v
v
v
v
v
v</v>
      </c>
      <c r="Q640" s="6" t="s">
        <v>35</v>
      </c>
    </row>
    <row r="641" spans="1:17" ht="76.5" x14ac:dyDescent="0.25">
      <c r="A641" s="6" t="s">
        <v>2452</v>
      </c>
      <c r="C641" s="6" t="s">
        <v>2453</v>
      </c>
      <c r="D641" s="6" t="s">
        <v>654</v>
      </c>
      <c r="E641" s="37" t="s">
        <v>2454</v>
      </c>
      <c r="F641" s="6" t="s">
        <v>35</v>
      </c>
      <c r="G641" s="6" t="s">
        <v>62</v>
      </c>
      <c r="I641" s="7"/>
      <c r="J641" s="7"/>
      <c r="K641" s="7"/>
      <c r="L641" s="6"/>
      <c r="M641" s="45" t="s">
        <v>329</v>
      </c>
      <c r="O641" s="6" t="s">
        <v>874</v>
      </c>
      <c r="P641" s="6" t="str">
        <f t="shared" si="9"/>
        <v>v
v
v
v
v
v</v>
      </c>
      <c r="Q641" s="6" t="s">
        <v>35</v>
      </c>
    </row>
    <row r="642" spans="1:17" ht="76.5" x14ac:dyDescent="0.25">
      <c r="A642" s="6" t="s">
        <v>2455</v>
      </c>
      <c r="C642" s="6" t="s">
        <v>2456</v>
      </c>
      <c r="D642" s="6" t="s">
        <v>1287</v>
      </c>
      <c r="E642" s="37" t="s">
        <v>2457</v>
      </c>
      <c r="F642" s="6" t="s">
        <v>160</v>
      </c>
      <c r="G642" s="6">
        <v>508</v>
      </c>
      <c r="H642" s="6" t="s">
        <v>2458</v>
      </c>
      <c r="I642" s="7"/>
      <c r="J642" s="7"/>
      <c r="K642" s="7"/>
      <c r="L642" s="6"/>
      <c r="M642" s="6" t="s">
        <v>113</v>
      </c>
      <c r="N642" s="6" t="s">
        <v>2459</v>
      </c>
      <c r="O642" s="6" t="s">
        <v>874</v>
      </c>
      <c r="P642" s="6" t="str">
        <f t="shared" si="9"/>
        <v>v
v
v
v
v
v</v>
      </c>
      <c r="Q642" s="6" t="s">
        <v>35</v>
      </c>
    </row>
    <row r="643" spans="1:17" ht="76.5" x14ac:dyDescent="0.25">
      <c r="A643" s="6" t="s">
        <v>2460</v>
      </c>
      <c r="C643" s="6" t="s">
        <v>2461</v>
      </c>
      <c r="D643" s="6" t="s">
        <v>1287</v>
      </c>
      <c r="E643" s="37" t="s">
        <v>2462</v>
      </c>
      <c r="F643" s="6" t="s">
        <v>35</v>
      </c>
      <c r="G643" s="6" t="s">
        <v>62</v>
      </c>
      <c r="I643" s="7"/>
      <c r="J643" s="7"/>
      <c r="K643" s="7"/>
      <c r="L643" s="6"/>
      <c r="M643" s="6" t="s">
        <v>113</v>
      </c>
      <c r="O643" s="6" t="s">
        <v>874</v>
      </c>
      <c r="P643" s="6" t="str">
        <f t="shared" si="9"/>
        <v>v
v
v
v
v
v</v>
      </c>
      <c r="Q643" s="6" t="s">
        <v>35</v>
      </c>
    </row>
    <row r="644" spans="1:17" ht="76.5" x14ac:dyDescent="0.25">
      <c r="A644" s="6" t="s">
        <v>2463</v>
      </c>
      <c r="C644" s="6" t="s">
        <v>2464</v>
      </c>
      <c r="D644" s="6" t="s">
        <v>2465</v>
      </c>
      <c r="E644" s="37" t="s">
        <v>2466</v>
      </c>
      <c r="F644" s="6" t="s">
        <v>35</v>
      </c>
      <c r="G644" s="6" t="s">
        <v>62</v>
      </c>
      <c r="I644" s="7"/>
      <c r="J644" s="7"/>
      <c r="K644" s="7"/>
      <c r="L644" s="6"/>
      <c r="M644" s="6" t="s">
        <v>113</v>
      </c>
      <c r="O644" s="6" t="s">
        <v>1521</v>
      </c>
      <c r="P644" s="6" t="str">
        <f t="shared" ref="P644:P707" si="10">$P$1</f>
        <v>v
v
v
v
v
v</v>
      </c>
      <c r="Q644" s="6" t="s">
        <v>35</v>
      </c>
    </row>
    <row r="645" spans="1:17" ht="76.5" x14ac:dyDescent="0.25">
      <c r="A645" s="6" t="s">
        <v>2467</v>
      </c>
      <c r="C645" s="6" t="s">
        <v>2468</v>
      </c>
      <c r="D645" s="6" t="s">
        <v>2465</v>
      </c>
      <c r="E645" s="37" t="s">
        <v>2469</v>
      </c>
      <c r="F645" s="6" t="s">
        <v>35</v>
      </c>
      <c r="G645" s="6" t="s">
        <v>62</v>
      </c>
      <c r="I645" s="7"/>
      <c r="J645" s="7"/>
      <c r="K645" s="7"/>
      <c r="L645" s="6"/>
      <c r="M645" s="6" t="s">
        <v>113</v>
      </c>
      <c r="O645" s="6" t="s">
        <v>1521</v>
      </c>
      <c r="P645" s="6" t="str">
        <f t="shared" si="10"/>
        <v>v
v
v
v
v
v</v>
      </c>
      <c r="Q645" s="6" t="s">
        <v>35</v>
      </c>
    </row>
    <row r="646" spans="1:17" ht="76.5" x14ac:dyDescent="0.25">
      <c r="A646" s="6" t="s">
        <v>2470</v>
      </c>
      <c r="C646" s="6" t="s">
        <v>2471</v>
      </c>
      <c r="D646" s="6" t="s">
        <v>2472</v>
      </c>
      <c r="E646" s="37" t="s">
        <v>2473</v>
      </c>
      <c r="F646" s="6" t="s">
        <v>35</v>
      </c>
      <c r="G646" s="6" t="s">
        <v>62</v>
      </c>
      <c r="I646" s="7"/>
      <c r="J646" s="7"/>
      <c r="K646" s="7"/>
      <c r="L646" s="6"/>
      <c r="M646" s="6" t="s">
        <v>113</v>
      </c>
      <c r="O646" s="6" t="s">
        <v>1521</v>
      </c>
      <c r="P646" s="6" t="str">
        <f t="shared" si="10"/>
        <v>v
v
v
v
v
v</v>
      </c>
      <c r="Q646" s="6" t="s">
        <v>35</v>
      </c>
    </row>
    <row r="647" spans="1:17" ht="76.5" x14ac:dyDescent="0.25">
      <c r="A647" s="6" t="s">
        <v>2474</v>
      </c>
      <c r="C647" s="6" t="s">
        <v>2475</v>
      </c>
      <c r="D647" s="6" t="s">
        <v>2476</v>
      </c>
      <c r="E647" s="37" t="s">
        <v>2477</v>
      </c>
      <c r="F647" s="6" t="s">
        <v>35</v>
      </c>
      <c r="G647" s="6" t="s">
        <v>62</v>
      </c>
      <c r="I647" s="7"/>
      <c r="J647" s="7"/>
      <c r="K647" s="7"/>
      <c r="L647" s="6"/>
      <c r="M647" s="6" t="s">
        <v>113</v>
      </c>
      <c r="O647" s="6" t="s">
        <v>1521</v>
      </c>
      <c r="P647" s="6" t="str">
        <f t="shared" si="10"/>
        <v>v
v
v
v
v
v</v>
      </c>
      <c r="Q647" s="6" t="s">
        <v>35</v>
      </c>
    </row>
    <row r="648" spans="1:17" ht="76.5" x14ac:dyDescent="0.25">
      <c r="A648" s="6" t="s">
        <v>2478</v>
      </c>
      <c r="C648" s="6" t="s">
        <v>2479</v>
      </c>
      <c r="D648" s="6" t="s">
        <v>2480</v>
      </c>
      <c r="E648" s="37" t="s">
        <v>2481</v>
      </c>
      <c r="F648" s="6" t="s">
        <v>35</v>
      </c>
      <c r="G648" s="6" t="s">
        <v>62</v>
      </c>
      <c r="I648" s="7"/>
      <c r="J648" s="7"/>
      <c r="K648" s="7"/>
      <c r="L648" s="6"/>
      <c r="M648" s="6" t="s">
        <v>113</v>
      </c>
      <c r="O648" s="6" t="s">
        <v>1521</v>
      </c>
      <c r="P648" s="6" t="str">
        <f t="shared" si="10"/>
        <v>v
v
v
v
v
v</v>
      </c>
      <c r="Q648" s="6" t="s">
        <v>35</v>
      </c>
    </row>
    <row r="649" spans="1:17" ht="76.5" x14ac:dyDescent="0.25">
      <c r="A649" s="6" t="s">
        <v>2482</v>
      </c>
      <c r="C649" s="6" t="s">
        <v>2483</v>
      </c>
      <c r="D649" s="6" t="s">
        <v>2484</v>
      </c>
      <c r="E649" s="37" t="s">
        <v>2485</v>
      </c>
      <c r="F649" s="6" t="s">
        <v>35</v>
      </c>
      <c r="G649" s="6" t="s">
        <v>62</v>
      </c>
      <c r="I649" s="7"/>
      <c r="J649" s="7"/>
      <c r="K649" s="7"/>
      <c r="L649" s="6"/>
      <c r="M649" s="6" t="s">
        <v>113</v>
      </c>
      <c r="O649" s="6" t="s">
        <v>1521</v>
      </c>
      <c r="P649" s="6" t="str">
        <f t="shared" si="10"/>
        <v>v
v
v
v
v
v</v>
      </c>
      <c r="Q649" s="6" t="s">
        <v>35</v>
      </c>
    </row>
    <row r="650" spans="1:17" ht="76.5" x14ac:dyDescent="0.25">
      <c r="A650" s="6" t="s">
        <v>2486</v>
      </c>
      <c r="C650" s="6" t="s">
        <v>2487</v>
      </c>
      <c r="D650" s="6" t="s">
        <v>2488</v>
      </c>
      <c r="E650" s="37" t="s">
        <v>2489</v>
      </c>
      <c r="F650" s="6" t="s">
        <v>35</v>
      </c>
      <c r="G650" s="6" t="s">
        <v>62</v>
      </c>
      <c r="I650" s="7"/>
      <c r="J650" s="7"/>
      <c r="K650" s="7"/>
      <c r="L650" s="6"/>
      <c r="M650" s="6" t="s">
        <v>113</v>
      </c>
      <c r="O650" s="6" t="s">
        <v>1521</v>
      </c>
      <c r="P650" s="6" t="str">
        <f t="shared" si="10"/>
        <v>v
v
v
v
v
v</v>
      </c>
      <c r="Q650" s="6" t="s">
        <v>35</v>
      </c>
    </row>
    <row r="651" spans="1:17" ht="76.5" x14ac:dyDescent="0.25">
      <c r="A651" s="6" t="s">
        <v>2490</v>
      </c>
      <c r="C651" s="6" t="s">
        <v>2491</v>
      </c>
      <c r="D651" s="6" t="s">
        <v>2492</v>
      </c>
      <c r="E651" s="37" t="s">
        <v>2493</v>
      </c>
      <c r="F651" s="6" t="s">
        <v>35</v>
      </c>
      <c r="G651" s="6" t="s">
        <v>62</v>
      </c>
      <c r="I651" s="7"/>
      <c r="J651" s="7"/>
      <c r="K651" s="7"/>
      <c r="L651" s="6"/>
      <c r="M651" s="6" t="s">
        <v>113</v>
      </c>
      <c r="O651" s="6" t="s">
        <v>1521</v>
      </c>
      <c r="P651" s="6" t="str">
        <f t="shared" si="10"/>
        <v>v
v
v
v
v
v</v>
      </c>
      <c r="Q651" s="6" t="s">
        <v>35</v>
      </c>
    </row>
    <row r="652" spans="1:17" ht="76.5" x14ac:dyDescent="0.25">
      <c r="A652" s="6" t="s">
        <v>2494</v>
      </c>
      <c r="C652" s="6" t="s">
        <v>2495</v>
      </c>
      <c r="D652" s="6" t="s">
        <v>2496</v>
      </c>
      <c r="E652" s="37" t="s">
        <v>2497</v>
      </c>
      <c r="F652" s="6" t="s">
        <v>35</v>
      </c>
      <c r="G652" s="6" t="s">
        <v>62</v>
      </c>
      <c r="I652" s="7"/>
      <c r="J652" s="7"/>
      <c r="K652" s="7"/>
      <c r="L652" s="6"/>
      <c r="M652" s="6" t="s">
        <v>113</v>
      </c>
      <c r="O652" s="6" t="s">
        <v>1521</v>
      </c>
      <c r="P652" s="6" t="str">
        <f t="shared" si="10"/>
        <v>v
v
v
v
v
v</v>
      </c>
      <c r="Q652" s="6" t="s">
        <v>35</v>
      </c>
    </row>
    <row r="653" spans="1:17" ht="76.5" x14ac:dyDescent="0.25">
      <c r="A653" s="6" t="s">
        <v>2498</v>
      </c>
      <c r="C653" s="6" t="s">
        <v>2499</v>
      </c>
      <c r="D653" s="6" t="s">
        <v>2500</v>
      </c>
      <c r="E653" s="37" t="s">
        <v>2501</v>
      </c>
      <c r="F653" s="6" t="s">
        <v>35</v>
      </c>
      <c r="G653" s="6" t="s">
        <v>62</v>
      </c>
      <c r="I653" s="7"/>
      <c r="J653" s="7"/>
      <c r="K653" s="7"/>
      <c r="L653" s="6"/>
      <c r="M653" s="6" t="s">
        <v>113</v>
      </c>
      <c r="O653" s="6" t="s">
        <v>1521</v>
      </c>
      <c r="P653" s="6" t="str">
        <f t="shared" si="10"/>
        <v>v
v
v
v
v
v</v>
      </c>
      <c r="Q653" s="6" t="s">
        <v>35</v>
      </c>
    </row>
    <row r="654" spans="1:17" ht="76.5" x14ac:dyDescent="0.25">
      <c r="A654" s="6" t="s">
        <v>2502</v>
      </c>
      <c r="C654" s="6" t="s">
        <v>2503</v>
      </c>
      <c r="D654" s="6" t="s">
        <v>2504</v>
      </c>
      <c r="E654" s="37" t="s">
        <v>2505</v>
      </c>
      <c r="F654" s="6" t="s">
        <v>35</v>
      </c>
      <c r="G654" s="6" t="s">
        <v>62</v>
      </c>
      <c r="I654" s="7"/>
      <c r="J654" s="7"/>
      <c r="K654" s="7"/>
      <c r="L654" s="6"/>
      <c r="M654" s="6" t="s">
        <v>113</v>
      </c>
      <c r="O654" s="6" t="s">
        <v>1521</v>
      </c>
      <c r="P654" s="6" t="str">
        <f t="shared" si="10"/>
        <v>v
v
v
v
v
v</v>
      </c>
      <c r="Q654" s="6" t="s">
        <v>35</v>
      </c>
    </row>
    <row r="655" spans="1:17" ht="76.5" x14ac:dyDescent="0.25">
      <c r="A655" s="6" t="s">
        <v>2506</v>
      </c>
      <c r="C655" s="6" t="s">
        <v>2507</v>
      </c>
      <c r="D655" s="6" t="s">
        <v>787</v>
      </c>
      <c r="E655" s="37" t="s">
        <v>2508</v>
      </c>
      <c r="F655" s="6" t="s">
        <v>35</v>
      </c>
      <c r="G655" s="6" t="s">
        <v>62</v>
      </c>
      <c r="I655" s="7"/>
      <c r="J655" s="7"/>
      <c r="K655" s="7"/>
      <c r="L655" s="6"/>
      <c r="M655" s="6" t="s">
        <v>113</v>
      </c>
      <c r="O655" s="6" t="s">
        <v>1521</v>
      </c>
      <c r="P655" s="6" t="str">
        <f t="shared" si="10"/>
        <v>v
v
v
v
v
v</v>
      </c>
      <c r="Q655" s="6" t="s">
        <v>35</v>
      </c>
    </row>
    <row r="656" spans="1:17" ht="76.5" x14ac:dyDescent="0.25">
      <c r="A656" s="6" t="s">
        <v>2509</v>
      </c>
      <c r="C656" s="6" t="s">
        <v>2510</v>
      </c>
      <c r="D656" s="6" t="s">
        <v>999</v>
      </c>
      <c r="E656" s="37" t="s">
        <v>2511</v>
      </c>
      <c r="F656" s="6" t="s">
        <v>35</v>
      </c>
      <c r="G656" s="6" t="s">
        <v>62</v>
      </c>
      <c r="I656" s="7"/>
      <c r="J656" s="7"/>
      <c r="K656" s="7"/>
      <c r="L656" s="6"/>
      <c r="M656" s="6" t="s">
        <v>869</v>
      </c>
      <c r="O656" s="6" t="s">
        <v>874</v>
      </c>
      <c r="P656" s="6" t="str">
        <f t="shared" si="10"/>
        <v>v
v
v
v
v
v</v>
      </c>
      <c r="Q656" s="6" t="s">
        <v>35</v>
      </c>
    </row>
    <row r="657" spans="1:17" ht="76.5" x14ac:dyDescent="0.25">
      <c r="A657" s="6" t="s">
        <v>2512</v>
      </c>
      <c r="C657" s="6" t="s">
        <v>2513</v>
      </c>
      <c r="D657" s="6" t="s">
        <v>999</v>
      </c>
      <c r="E657" s="37" t="s">
        <v>2514</v>
      </c>
      <c r="F657" s="6" t="s">
        <v>35</v>
      </c>
      <c r="G657" s="6" t="s">
        <v>62</v>
      </c>
      <c r="I657" s="7"/>
      <c r="J657" s="7"/>
      <c r="K657" s="7"/>
      <c r="L657" s="6"/>
      <c r="M657" s="6" t="s">
        <v>869</v>
      </c>
      <c r="O657" s="6" t="s">
        <v>874</v>
      </c>
      <c r="P657" s="6" t="str">
        <f t="shared" si="10"/>
        <v>v
v
v
v
v
v</v>
      </c>
      <c r="Q657" s="6" t="s">
        <v>35</v>
      </c>
    </row>
    <row r="658" spans="1:17" ht="76.5" x14ac:dyDescent="0.25">
      <c r="A658" s="6" t="s">
        <v>2515</v>
      </c>
      <c r="C658" s="6" t="s">
        <v>2516</v>
      </c>
      <c r="D658" s="6" t="s">
        <v>999</v>
      </c>
      <c r="E658" s="37" t="s">
        <v>2517</v>
      </c>
      <c r="F658" s="6" t="s">
        <v>35</v>
      </c>
      <c r="G658" s="6" t="s">
        <v>62</v>
      </c>
      <c r="I658" s="7"/>
      <c r="J658" s="7"/>
      <c r="K658" s="7"/>
      <c r="L658" s="6"/>
      <c r="M658" s="6" t="s">
        <v>869</v>
      </c>
      <c r="O658" s="6" t="s">
        <v>874</v>
      </c>
      <c r="P658" s="6" t="str">
        <f t="shared" si="10"/>
        <v>v
v
v
v
v
v</v>
      </c>
      <c r="Q658" s="6" t="s">
        <v>35</v>
      </c>
    </row>
    <row r="659" spans="1:17" ht="76.5" x14ac:dyDescent="0.25">
      <c r="A659" s="6" t="s">
        <v>2518</v>
      </c>
      <c r="C659" s="6" t="s">
        <v>2519</v>
      </c>
      <c r="D659" s="6" t="s">
        <v>2406</v>
      </c>
      <c r="E659" s="37" t="s">
        <v>2520</v>
      </c>
      <c r="F659" s="6" t="s">
        <v>35</v>
      </c>
      <c r="G659" s="6" t="s">
        <v>62</v>
      </c>
      <c r="I659" s="7"/>
      <c r="J659" s="7"/>
      <c r="K659" s="7"/>
      <c r="L659" s="6"/>
      <c r="M659" s="6" t="s">
        <v>869</v>
      </c>
      <c r="O659" s="6" t="s">
        <v>874</v>
      </c>
      <c r="P659" s="6" t="str">
        <f t="shared" si="10"/>
        <v>v
v
v
v
v
v</v>
      </c>
      <c r="Q659" s="6" t="s">
        <v>35</v>
      </c>
    </row>
    <row r="660" spans="1:17" ht="76.5" x14ac:dyDescent="0.25">
      <c r="A660" s="6" t="s">
        <v>2521</v>
      </c>
      <c r="C660" s="6" t="s">
        <v>2522</v>
      </c>
      <c r="D660" s="6" t="s">
        <v>1280</v>
      </c>
      <c r="E660" s="37" t="s">
        <v>2523</v>
      </c>
      <c r="F660" s="6" t="s">
        <v>35</v>
      </c>
      <c r="G660" s="6" t="s">
        <v>62</v>
      </c>
      <c r="I660" s="7"/>
      <c r="J660" s="7"/>
      <c r="K660" s="7"/>
      <c r="L660" s="6"/>
      <c r="M660" s="6" t="s">
        <v>113</v>
      </c>
      <c r="O660" s="6" t="s">
        <v>1521</v>
      </c>
      <c r="P660" s="6" t="str">
        <f t="shared" si="10"/>
        <v>v
v
v
v
v
v</v>
      </c>
      <c r="Q660" s="6" t="s">
        <v>35</v>
      </c>
    </row>
    <row r="661" spans="1:17" ht="76.5" x14ac:dyDescent="0.25">
      <c r="A661" s="6" t="s">
        <v>2524</v>
      </c>
      <c r="C661" s="6" t="s">
        <v>2525</v>
      </c>
      <c r="D661" s="6" t="s">
        <v>1287</v>
      </c>
      <c r="E661" s="37" t="s">
        <v>2526</v>
      </c>
      <c r="F661" s="6" t="s">
        <v>35</v>
      </c>
      <c r="G661" s="6" t="s">
        <v>62</v>
      </c>
      <c r="I661" s="7"/>
      <c r="J661" s="7"/>
      <c r="K661" s="7"/>
      <c r="L661" s="6"/>
      <c r="M661" s="6" t="s">
        <v>113</v>
      </c>
      <c r="O661" s="6" t="s">
        <v>874</v>
      </c>
      <c r="P661" s="6" t="str">
        <f t="shared" si="10"/>
        <v>v
v
v
v
v
v</v>
      </c>
      <c r="Q661" s="6" t="s">
        <v>35</v>
      </c>
    </row>
    <row r="662" spans="1:17" ht="76.5" x14ac:dyDescent="0.25">
      <c r="A662" s="6" t="s">
        <v>2527</v>
      </c>
      <c r="C662" s="6" t="s">
        <v>2528</v>
      </c>
      <c r="D662" s="6" t="s">
        <v>1287</v>
      </c>
      <c r="E662" s="37" t="s">
        <v>2529</v>
      </c>
      <c r="F662" s="6" t="s">
        <v>160</v>
      </c>
      <c r="G662" s="6">
        <v>508</v>
      </c>
      <c r="I662" s="7"/>
      <c r="J662" s="7"/>
      <c r="K662" s="7"/>
      <c r="L662" s="6"/>
      <c r="M662" s="6" t="s">
        <v>113</v>
      </c>
      <c r="O662" s="6" t="s">
        <v>874</v>
      </c>
      <c r="P662" s="6" t="str">
        <f t="shared" si="10"/>
        <v>v
v
v
v
v
v</v>
      </c>
      <c r="Q662" s="6" t="s">
        <v>35</v>
      </c>
    </row>
    <row r="663" spans="1:17" ht="76.5" x14ac:dyDescent="0.25">
      <c r="A663" s="6" t="s">
        <v>2530</v>
      </c>
      <c r="C663" s="6" t="s">
        <v>2531</v>
      </c>
      <c r="D663" s="6" t="s">
        <v>1287</v>
      </c>
      <c r="E663" s="37" t="s">
        <v>2532</v>
      </c>
      <c r="F663" s="6" t="s">
        <v>35</v>
      </c>
      <c r="G663" s="6" t="s">
        <v>62</v>
      </c>
      <c r="I663" s="7"/>
      <c r="J663" s="7"/>
      <c r="K663" s="7"/>
      <c r="L663" s="6"/>
      <c r="M663" s="6" t="s">
        <v>113</v>
      </c>
      <c r="O663" s="6" t="s">
        <v>874</v>
      </c>
      <c r="P663" s="6" t="str">
        <f t="shared" si="10"/>
        <v>v
v
v
v
v
v</v>
      </c>
      <c r="Q663" s="6" t="s">
        <v>35</v>
      </c>
    </row>
    <row r="664" spans="1:17" ht="76.5" x14ac:dyDescent="0.25">
      <c r="A664" s="6" t="s">
        <v>2533</v>
      </c>
      <c r="C664" s="6" t="s">
        <v>2534</v>
      </c>
      <c r="D664" s="6" t="s">
        <v>1287</v>
      </c>
      <c r="E664" s="37" t="s">
        <v>2535</v>
      </c>
      <c r="F664" s="6" t="s">
        <v>35</v>
      </c>
      <c r="G664" s="6" t="s">
        <v>62</v>
      </c>
      <c r="I664" s="7"/>
      <c r="J664" s="7"/>
      <c r="K664" s="7"/>
      <c r="L664" s="6"/>
      <c r="M664" s="6" t="s">
        <v>113</v>
      </c>
      <c r="O664" s="6" t="s">
        <v>874</v>
      </c>
      <c r="P664" s="6" t="str">
        <f t="shared" si="10"/>
        <v>v
v
v
v
v
v</v>
      </c>
      <c r="Q664" s="6" t="s">
        <v>35</v>
      </c>
    </row>
    <row r="665" spans="1:17" ht="76.5" x14ac:dyDescent="0.25">
      <c r="A665" s="6" t="s">
        <v>2536</v>
      </c>
      <c r="C665" s="6" t="s">
        <v>2537</v>
      </c>
      <c r="D665" s="6" t="s">
        <v>94</v>
      </c>
      <c r="E665" s="37" t="s">
        <v>2538</v>
      </c>
      <c r="F665" s="6" t="s">
        <v>35</v>
      </c>
      <c r="I665" s="7"/>
      <c r="J665" s="7"/>
      <c r="K665" s="7"/>
      <c r="L665" s="6"/>
      <c r="M665" s="45" t="s">
        <v>92</v>
      </c>
      <c r="O665" s="6" t="s">
        <v>874</v>
      </c>
      <c r="P665" s="6" t="str">
        <f t="shared" si="10"/>
        <v>v
v
v
v
v
v</v>
      </c>
      <c r="Q665" s="6" t="s">
        <v>35</v>
      </c>
    </row>
    <row r="666" spans="1:17" ht="76.5" x14ac:dyDescent="0.25">
      <c r="A666" s="6" t="s">
        <v>2539</v>
      </c>
      <c r="C666" s="6" t="s">
        <v>2540</v>
      </c>
      <c r="D666" s="6" t="s">
        <v>2541</v>
      </c>
      <c r="E666" s="37" t="s">
        <v>2542</v>
      </c>
      <c r="F666" s="6" t="s">
        <v>35</v>
      </c>
      <c r="G666" s="6" t="s">
        <v>62</v>
      </c>
      <c r="I666" s="7"/>
      <c r="J666" s="7"/>
      <c r="K666" s="7"/>
      <c r="L666" s="6"/>
      <c r="M666" s="6" t="s">
        <v>113</v>
      </c>
      <c r="O666" s="6" t="s">
        <v>463</v>
      </c>
      <c r="P666" s="6" t="str">
        <f t="shared" si="10"/>
        <v>v
v
v
v
v
v</v>
      </c>
      <c r="Q666" s="6" t="s">
        <v>35</v>
      </c>
    </row>
    <row r="667" spans="1:17" ht="76.5" x14ac:dyDescent="0.25">
      <c r="A667" s="6" t="s">
        <v>2543</v>
      </c>
      <c r="C667" s="6" t="s">
        <v>2544</v>
      </c>
      <c r="D667" s="6" t="s">
        <v>2545</v>
      </c>
      <c r="E667" s="37" t="s">
        <v>2546</v>
      </c>
      <c r="F667" s="6" t="s">
        <v>35</v>
      </c>
      <c r="G667" s="6" t="s">
        <v>62</v>
      </c>
      <c r="I667" s="7"/>
      <c r="J667" s="7"/>
      <c r="K667" s="7"/>
      <c r="L667" s="6" t="s">
        <v>78</v>
      </c>
      <c r="M667" s="6" t="s">
        <v>113</v>
      </c>
      <c r="O667" s="6" t="s">
        <v>463</v>
      </c>
      <c r="P667" s="6" t="str">
        <f t="shared" si="10"/>
        <v>v
v
v
v
v
v</v>
      </c>
      <c r="Q667" s="6" t="s">
        <v>35</v>
      </c>
    </row>
    <row r="668" spans="1:17" ht="76.5" x14ac:dyDescent="0.25">
      <c r="A668" s="6" t="s">
        <v>2547</v>
      </c>
      <c r="C668" s="6" t="s">
        <v>2548</v>
      </c>
      <c r="D668" s="6" t="s">
        <v>2549</v>
      </c>
      <c r="E668" s="37" t="s">
        <v>2550</v>
      </c>
      <c r="F668" s="6" t="s">
        <v>35</v>
      </c>
      <c r="G668" s="6" t="s">
        <v>62</v>
      </c>
      <c r="I668" s="7"/>
      <c r="J668" s="7"/>
      <c r="K668" s="7"/>
      <c r="L668" s="6"/>
      <c r="M668" s="45" t="s">
        <v>2845</v>
      </c>
      <c r="O668" s="6" t="s">
        <v>874</v>
      </c>
      <c r="P668" s="6" t="str">
        <f t="shared" si="10"/>
        <v>v
v
v
v
v
v</v>
      </c>
      <c r="Q668" s="6" t="s">
        <v>35</v>
      </c>
    </row>
    <row r="669" spans="1:17" ht="76.5" x14ac:dyDescent="0.25">
      <c r="A669" s="6" t="s">
        <v>2551</v>
      </c>
      <c r="C669" s="6" t="s">
        <v>2552</v>
      </c>
      <c r="D669" s="6" t="s">
        <v>2553</v>
      </c>
      <c r="E669" s="37" t="s">
        <v>2554</v>
      </c>
      <c r="F669" s="6" t="s">
        <v>35</v>
      </c>
      <c r="G669" s="6" t="s">
        <v>954</v>
      </c>
      <c r="I669" s="7"/>
      <c r="J669" s="7"/>
      <c r="K669" s="7"/>
      <c r="L669" s="6"/>
      <c r="M669" s="6" t="s">
        <v>113</v>
      </c>
      <c r="O669" s="6" t="s">
        <v>1521</v>
      </c>
      <c r="P669" s="6" t="str">
        <f t="shared" si="10"/>
        <v>v
v
v
v
v
v</v>
      </c>
      <c r="Q669" s="6" t="s">
        <v>35</v>
      </c>
    </row>
    <row r="670" spans="1:17" ht="76.5" x14ac:dyDescent="0.25">
      <c r="A670" s="6" t="s">
        <v>2555</v>
      </c>
      <c r="C670" s="6" t="s">
        <v>2556</v>
      </c>
      <c r="D670" s="6" t="s">
        <v>2338</v>
      </c>
      <c r="E670" s="37" t="s">
        <v>2557</v>
      </c>
      <c r="F670" s="6" t="s">
        <v>35</v>
      </c>
      <c r="G670" s="6" t="s">
        <v>62</v>
      </c>
      <c r="I670" s="7"/>
      <c r="J670" s="7"/>
      <c r="K670" s="7"/>
      <c r="L670" s="6"/>
      <c r="M670" s="6" t="s">
        <v>66</v>
      </c>
      <c r="O670" s="6" t="s">
        <v>874</v>
      </c>
      <c r="P670" s="6" t="str">
        <f t="shared" si="10"/>
        <v>v
v
v
v
v
v</v>
      </c>
      <c r="Q670" s="6" t="s">
        <v>35</v>
      </c>
    </row>
    <row r="671" spans="1:17" ht="76.5" x14ac:dyDescent="0.25">
      <c r="A671" s="6" t="s">
        <v>2558</v>
      </c>
      <c r="C671" s="6" t="s">
        <v>2559</v>
      </c>
      <c r="D671" s="6" t="s">
        <v>2393</v>
      </c>
      <c r="E671" s="37" t="s">
        <v>2560</v>
      </c>
      <c r="F671" s="6" t="s">
        <v>35</v>
      </c>
      <c r="G671" s="6" t="s">
        <v>62</v>
      </c>
      <c r="I671" s="7"/>
      <c r="J671" s="7"/>
      <c r="K671" s="7"/>
      <c r="L671" s="6"/>
      <c r="M671" s="6" t="s">
        <v>66</v>
      </c>
      <c r="O671" s="6" t="s">
        <v>874</v>
      </c>
      <c r="P671" s="6" t="str">
        <f t="shared" si="10"/>
        <v>v
v
v
v
v
v</v>
      </c>
      <c r="Q671" s="6" t="s">
        <v>35</v>
      </c>
    </row>
    <row r="672" spans="1:17" ht="76.5" x14ac:dyDescent="0.25">
      <c r="A672" s="6" t="s">
        <v>2561</v>
      </c>
      <c r="C672" s="6" t="s">
        <v>2562</v>
      </c>
      <c r="D672" s="6" t="s">
        <v>2393</v>
      </c>
      <c r="E672" s="37" t="s">
        <v>2563</v>
      </c>
      <c r="F672" s="6" t="s">
        <v>35</v>
      </c>
      <c r="G672" s="6" t="s">
        <v>62</v>
      </c>
      <c r="I672" s="7"/>
      <c r="J672" s="7"/>
      <c r="K672" s="7"/>
      <c r="L672" s="6"/>
      <c r="M672" s="6" t="s">
        <v>66</v>
      </c>
      <c r="O672" s="6" t="s">
        <v>874</v>
      </c>
      <c r="P672" s="6" t="str">
        <f t="shared" si="10"/>
        <v>v
v
v
v
v
v</v>
      </c>
      <c r="Q672" s="6" t="s">
        <v>35</v>
      </c>
    </row>
    <row r="673" spans="1:17" ht="76.5" x14ac:dyDescent="0.25">
      <c r="A673" s="6" t="s">
        <v>2564</v>
      </c>
      <c r="C673" s="6" t="s">
        <v>2565</v>
      </c>
      <c r="D673" s="6" t="s">
        <v>2393</v>
      </c>
      <c r="E673" s="37" t="s">
        <v>2566</v>
      </c>
      <c r="F673" s="6" t="s">
        <v>35</v>
      </c>
      <c r="G673" s="6" t="s">
        <v>62</v>
      </c>
      <c r="I673" s="7"/>
      <c r="J673" s="7"/>
      <c r="K673" s="7"/>
      <c r="L673" s="6"/>
      <c r="M673" s="6" t="s">
        <v>66</v>
      </c>
      <c r="O673" s="6" t="s">
        <v>874</v>
      </c>
      <c r="P673" s="6" t="str">
        <f t="shared" si="10"/>
        <v>v
v
v
v
v
v</v>
      </c>
      <c r="Q673" s="6" t="s">
        <v>35</v>
      </c>
    </row>
    <row r="674" spans="1:17" ht="76.5" x14ac:dyDescent="0.25">
      <c r="A674" s="6" t="s">
        <v>2567</v>
      </c>
      <c r="C674" s="6" t="s">
        <v>2568</v>
      </c>
      <c r="D674" s="6" t="s">
        <v>2569</v>
      </c>
      <c r="E674" s="37" t="s">
        <v>2570</v>
      </c>
      <c r="F674" s="6" t="s">
        <v>35</v>
      </c>
      <c r="G674" s="6" t="s">
        <v>62</v>
      </c>
      <c r="I674" s="7"/>
      <c r="J674" s="7"/>
      <c r="K674" s="7"/>
      <c r="L674" s="6"/>
      <c r="M674" s="45" t="s">
        <v>66</v>
      </c>
      <c r="O674" s="6" t="s">
        <v>874</v>
      </c>
      <c r="P674" s="6" t="str">
        <f t="shared" si="10"/>
        <v>v
v
v
v
v
v</v>
      </c>
      <c r="Q674" s="6" t="s">
        <v>35</v>
      </c>
    </row>
    <row r="675" spans="1:17" ht="76.5" x14ac:dyDescent="0.25">
      <c r="A675" s="6" t="s">
        <v>2571</v>
      </c>
      <c r="C675" s="6" t="s">
        <v>2572</v>
      </c>
      <c r="D675" s="6" t="s">
        <v>1652</v>
      </c>
      <c r="E675" s="37" t="s">
        <v>2573</v>
      </c>
      <c r="F675" s="6" t="s">
        <v>35</v>
      </c>
      <c r="G675" s="6" t="s">
        <v>62</v>
      </c>
      <c r="I675" s="7"/>
      <c r="J675" s="7"/>
      <c r="K675" s="7"/>
      <c r="L675" s="6"/>
      <c r="M675" s="45" t="s">
        <v>869</v>
      </c>
      <c r="O675" s="6" t="s">
        <v>874</v>
      </c>
      <c r="P675" s="6" t="str">
        <f t="shared" si="10"/>
        <v>v
v
v
v
v
v</v>
      </c>
      <c r="Q675" s="6" t="s">
        <v>35</v>
      </c>
    </row>
    <row r="676" spans="1:17" ht="76.5" x14ac:dyDescent="0.25">
      <c r="A676" s="6" t="s">
        <v>2574</v>
      </c>
      <c r="C676" s="6" t="s">
        <v>2575</v>
      </c>
      <c r="D676" s="6" t="s">
        <v>1652</v>
      </c>
      <c r="E676" s="37" t="s">
        <v>2576</v>
      </c>
      <c r="F676" s="6" t="s">
        <v>35</v>
      </c>
      <c r="G676" s="6" t="s">
        <v>62</v>
      </c>
      <c r="I676" s="7"/>
      <c r="J676" s="7"/>
      <c r="K676" s="7"/>
      <c r="L676" s="6"/>
      <c r="M676" s="45" t="s">
        <v>869</v>
      </c>
      <c r="O676" s="6" t="s">
        <v>1521</v>
      </c>
      <c r="P676" s="6" t="str">
        <f t="shared" si="10"/>
        <v>v
v
v
v
v
v</v>
      </c>
      <c r="Q676" s="6" t="s">
        <v>35</v>
      </c>
    </row>
    <row r="677" spans="1:17" ht="76.5" x14ac:dyDescent="0.25">
      <c r="A677" s="6" t="s">
        <v>2577</v>
      </c>
      <c r="C677" s="6" t="s">
        <v>2578</v>
      </c>
      <c r="D677" s="6" t="s">
        <v>1652</v>
      </c>
      <c r="E677" s="37" t="s">
        <v>2579</v>
      </c>
      <c r="F677" s="6" t="s">
        <v>35</v>
      </c>
      <c r="G677" s="6" t="s">
        <v>62</v>
      </c>
      <c r="I677" s="7"/>
      <c r="J677" s="7"/>
      <c r="K677" s="7"/>
      <c r="L677" s="6"/>
      <c r="M677" s="45" t="s">
        <v>869</v>
      </c>
      <c r="O677" s="6" t="s">
        <v>874</v>
      </c>
      <c r="P677" s="6" t="str">
        <f t="shared" si="10"/>
        <v>v
v
v
v
v
v</v>
      </c>
      <c r="Q677" s="6" t="s">
        <v>35</v>
      </c>
    </row>
    <row r="678" spans="1:17" ht="76.5" x14ac:dyDescent="0.25">
      <c r="A678" s="6" t="s">
        <v>2580</v>
      </c>
      <c r="C678" s="6" t="s">
        <v>2581</v>
      </c>
      <c r="D678" s="6" t="s">
        <v>1652</v>
      </c>
      <c r="E678" s="37" t="s">
        <v>2582</v>
      </c>
      <c r="F678" s="6" t="s">
        <v>35</v>
      </c>
      <c r="G678" s="6" t="s">
        <v>62</v>
      </c>
      <c r="I678" s="7"/>
      <c r="J678" s="7"/>
      <c r="K678" s="7"/>
      <c r="L678" s="6"/>
      <c r="M678" s="45" t="s">
        <v>869</v>
      </c>
      <c r="O678" s="6" t="s">
        <v>874</v>
      </c>
      <c r="P678" s="6" t="str">
        <f t="shared" si="10"/>
        <v>v
v
v
v
v
v</v>
      </c>
      <c r="Q678" s="6" t="s">
        <v>35</v>
      </c>
    </row>
    <row r="679" spans="1:17" ht="76.5" x14ac:dyDescent="0.25">
      <c r="A679" s="6" t="s">
        <v>2583</v>
      </c>
      <c r="C679" s="6" t="s">
        <v>2584</v>
      </c>
      <c r="D679" s="6" t="s">
        <v>1652</v>
      </c>
      <c r="E679" s="37" t="s">
        <v>2585</v>
      </c>
      <c r="F679" s="6" t="s">
        <v>35</v>
      </c>
      <c r="G679" s="6" t="s">
        <v>62</v>
      </c>
      <c r="I679" s="7"/>
      <c r="J679" s="7"/>
      <c r="K679" s="7"/>
      <c r="L679" s="6"/>
      <c r="M679" s="45" t="s">
        <v>869</v>
      </c>
      <c r="O679" s="6" t="s">
        <v>2726</v>
      </c>
      <c r="P679" s="6" t="str">
        <f t="shared" si="10"/>
        <v>v
v
v
v
v
v</v>
      </c>
      <c r="Q679" s="6" t="s">
        <v>35</v>
      </c>
    </row>
    <row r="680" spans="1:17" ht="76.5" x14ac:dyDescent="0.25">
      <c r="A680" s="6" t="s">
        <v>2586</v>
      </c>
      <c r="C680" s="6" t="s">
        <v>2587</v>
      </c>
      <c r="D680" s="6" t="s">
        <v>1652</v>
      </c>
      <c r="E680" s="37" t="s">
        <v>2588</v>
      </c>
      <c r="F680" s="6" t="s">
        <v>35</v>
      </c>
      <c r="G680" s="6" t="s">
        <v>62</v>
      </c>
      <c r="I680" s="7"/>
      <c r="J680" s="7"/>
      <c r="K680" s="7"/>
      <c r="L680" s="6"/>
      <c r="M680" s="45" t="s">
        <v>869</v>
      </c>
      <c r="O680" s="6" t="s">
        <v>874</v>
      </c>
      <c r="P680" s="6" t="str">
        <f t="shared" si="10"/>
        <v>v
v
v
v
v
v</v>
      </c>
      <c r="Q680" s="6" t="s">
        <v>35</v>
      </c>
    </row>
    <row r="681" spans="1:17" ht="76.5" x14ac:dyDescent="0.25">
      <c r="A681" s="6" t="s">
        <v>2589</v>
      </c>
      <c r="C681" s="6" t="s">
        <v>2590</v>
      </c>
      <c r="D681" s="6" t="s">
        <v>1652</v>
      </c>
      <c r="E681" s="37" t="s">
        <v>2591</v>
      </c>
      <c r="F681" s="6" t="s">
        <v>35</v>
      </c>
      <c r="G681" s="6" t="s">
        <v>62</v>
      </c>
      <c r="I681" s="7"/>
      <c r="J681" s="7"/>
      <c r="K681" s="7"/>
      <c r="L681" s="6"/>
      <c r="M681" s="45" t="s">
        <v>869</v>
      </c>
      <c r="O681" s="6" t="s">
        <v>874</v>
      </c>
      <c r="P681" s="6" t="str">
        <f t="shared" si="10"/>
        <v>v
v
v
v
v
v</v>
      </c>
      <c r="Q681" s="6" t="s">
        <v>35</v>
      </c>
    </row>
    <row r="682" spans="1:17" ht="76.5" x14ac:dyDescent="0.25">
      <c r="A682" s="6" t="s">
        <v>2592</v>
      </c>
      <c r="C682" s="6" t="s">
        <v>2593</v>
      </c>
      <c r="D682" s="6" t="s">
        <v>1652</v>
      </c>
      <c r="E682" s="37" t="s">
        <v>2594</v>
      </c>
      <c r="F682" s="6" t="s">
        <v>35</v>
      </c>
      <c r="G682" s="6" t="s">
        <v>62</v>
      </c>
      <c r="I682" s="7"/>
      <c r="J682" s="7"/>
      <c r="K682" s="7"/>
      <c r="L682" s="6"/>
      <c r="M682" s="45" t="s">
        <v>869</v>
      </c>
      <c r="O682" s="6" t="s">
        <v>874</v>
      </c>
      <c r="P682" s="6" t="str">
        <f t="shared" si="10"/>
        <v>v
v
v
v
v
v</v>
      </c>
      <c r="Q682" s="6" t="s">
        <v>35</v>
      </c>
    </row>
    <row r="683" spans="1:17" ht="76.5" x14ac:dyDescent="0.25">
      <c r="A683" s="6" t="s">
        <v>2595</v>
      </c>
      <c r="C683" s="6" t="s">
        <v>2596</v>
      </c>
      <c r="D683" s="6" t="s">
        <v>1652</v>
      </c>
      <c r="E683" s="37" t="s">
        <v>2597</v>
      </c>
      <c r="F683" s="6" t="s">
        <v>35</v>
      </c>
      <c r="G683" s="6" t="s">
        <v>62</v>
      </c>
      <c r="I683" s="7"/>
      <c r="J683" s="7"/>
      <c r="K683" s="7"/>
      <c r="L683" s="6"/>
      <c r="M683" s="45" t="s">
        <v>869</v>
      </c>
      <c r="O683" s="6" t="s">
        <v>874</v>
      </c>
      <c r="P683" s="6" t="str">
        <f t="shared" si="10"/>
        <v>v
v
v
v
v
v</v>
      </c>
      <c r="Q683" s="6" t="s">
        <v>35</v>
      </c>
    </row>
    <row r="684" spans="1:17" ht="76.5" x14ac:dyDescent="0.25">
      <c r="A684" s="6" t="s">
        <v>2598</v>
      </c>
      <c r="C684" s="6" t="s">
        <v>2599</v>
      </c>
      <c r="D684" s="6" t="s">
        <v>2600</v>
      </c>
      <c r="E684" s="37" t="s">
        <v>2601</v>
      </c>
      <c r="F684" s="6" t="s">
        <v>35</v>
      </c>
      <c r="G684" s="6" t="s">
        <v>62</v>
      </c>
      <c r="I684" s="7"/>
      <c r="J684" s="7"/>
      <c r="K684" s="7"/>
      <c r="L684" s="6"/>
      <c r="M684" s="45" t="s">
        <v>869</v>
      </c>
      <c r="O684" s="6" t="s">
        <v>874</v>
      </c>
      <c r="P684" s="6" t="str">
        <f t="shared" si="10"/>
        <v>v
v
v
v
v
v</v>
      </c>
      <c r="Q684" s="6" t="s">
        <v>35</v>
      </c>
    </row>
    <row r="685" spans="1:17" ht="76.5" x14ac:dyDescent="0.25">
      <c r="A685" s="6" t="s">
        <v>2602</v>
      </c>
      <c r="C685" s="6" t="s">
        <v>2603</v>
      </c>
      <c r="D685" s="6" t="s">
        <v>2600</v>
      </c>
      <c r="E685" s="37" t="s">
        <v>2897</v>
      </c>
      <c r="F685" s="6" t="s">
        <v>35</v>
      </c>
      <c r="G685" s="6" t="s">
        <v>62</v>
      </c>
      <c r="I685" s="7"/>
      <c r="J685" s="7"/>
      <c r="K685" s="7"/>
      <c r="L685" s="6"/>
      <c r="M685" s="45" t="s">
        <v>869</v>
      </c>
      <c r="O685" s="6" t="s">
        <v>874</v>
      </c>
      <c r="P685" s="6" t="str">
        <f t="shared" si="10"/>
        <v>v
v
v
v
v
v</v>
      </c>
      <c r="Q685" s="6" t="s">
        <v>35</v>
      </c>
    </row>
    <row r="686" spans="1:17" ht="76.5" x14ac:dyDescent="0.25">
      <c r="A686" s="6" t="s">
        <v>2604</v>
      </c>
      <c r="C686" s="6" t="s">
        <v>2605</v>
      </c>
      <c r="D686" s="6" t="s">
        <v>1652</v>
      </c>
      <c r="E686" s="37" t="s">
        <v>2606</v>
      </c>
      <c r="F686" s="6" t="s">
        <v>35</v>
      </c>
      <c r="G686" s="6" t="s">
        <v>62</v>
      </c>
      <c r="I686" s="7"/>
      <c r="J686" s="7"/>
      <c r="K686" s="7"/>
      <c r="L686" s="6"/>
      <c r="M686" s="45" t="s">
        <v>869</v>
      </c>
      <c r="O686" s="6" t="s">
        <v>874</v>
      </c>
      <c r="P686" s="6" t="str">
        <f t="shared" si="10"/>
        <v>v
v
v
v
v
v</v>
      </c>
      <c r="Q686" s="6" t="s">
        <v>35</v>
      </c>
    </row>
    <row r="687" spans="1:17" ht="76.5" x14ac:dyDescent="0.25">
      <c r="A687" s="6" t="s">
        <v>2607</v>
      </c>
      <c r="C687" s="6" t="s">
        <v>2608</v>
      </c>
      <c r="D687" s="6" t="s">
        <v>2609</v>
      </c>
      <c r="E687" s="37" t="s">
        <v>2610</v>
      </c>
      <c r="F687" s="6" t="s">
        <v>27</v>
      </c>
      <c r="G687" s="6" t="s">
        <v>28</v>
      </c>
      <c r="H687" s="6" t="s">
        <v>162</v>
      </c>
      <c r="I687" s="7" t="s">
        <v>2611</v>
      </c>
      <c r="J687" s="7">
        <v>1960</v>
      </c>
      <c r="K687" s="7">
        <v>1965</v>
      </c>
      <c r="L687" s="6"/>
      <c r="M687" s="45" t="s">
        <v>164</v>
      </c>
      <c r="O687" s="6" t="s">
        <v>2612</v>
      </c>
      <c r="P687" s="6" t="str">
        <f t="shared" si="10"/>
        <v>v
v
v
v
v
v</v>
      </c>
      <c r="Q687" s="6" t="s">
        <v>27</v>
      </c>
    </row>
    <row r="688" spans="1:17" ht="76.5" x14ac:dyDescent="0.25">
      <c r="A688" s="6" t="s">
        <v>2613</v>
      </c>
      <c r="C688" s="6" t="s">
        <v>2614</v>
      </c>
      <c r="D688" s="6" t="s">
        <v>2615</v>
      </c>
      <c r="E688" s="37" t="s">
        <v>2616</v>
      </c>
      <c r="F688" s="6" t="s">
        <v>160</v>
      </c>
      <c r="G688" s="6" t="s">
        <v>954</v>
      </c>
      <c r="H688" s="6" t="s">
        <v>886</v>
      </c>
      <c r="I688" s="7"/>
      <c r="J688" s="7"/>
      <c r="K688" s="7"/>
      <c r="L688" s="6"/>
      <c r="M688" s="6" t="s">
        <v>164</v>
      </c>
      <c r="P688" s="6" t="str">
        <f t="shared" si="10"/>
        <v>v
v
v
v
v
v</v>
      </c>
      <c r="Q688" s="6" t="s">
        <v>160</v>
      </c>
    </row>
    <row r="689" spans="1:18" ht="76.5" x14ac:dyDescent="0.25">
      <c r="A689" s="6" t="s">
        <v>2617</v>
      </c>
      <c r="C689" s="6" t="s">
        <v>2618</v>
      </c>
      <c r="D689" s="6" t="s">
        <v>1691</v>
      </c>
      <c r="E689" s="37" t="s">
        <v>2619</v>
      </c>
      <c r="F689" s="6" t="s">
        <v>35</v>
      </c>
      <c r="G689" s="6" t="s">
        <v>62</v>
      </c>
      <c r="I689" s="7"/>
      <c r="J689" s="7"/>
      <c r="K689" s="7"/>
      <c r="L689" s="6"/>
      <c r="M689" s="45" t="s">
        <v>869</v>
      </c>
      <c r="O689" s="6" t="s">
        <v>1693</v>
      </c>
      <c r="P689" s="6" t="str">
        <f t="shared" si="10"/>
        <v>v
v
v
v
v
v</v>
      </c>
      <c r="Q689" s="6" t="s">
        <v>35</v>
      </c>
    </row>
    <row r="690" spans="1:18" ht="76.5" x14ac:dyDescent="0.25">
      <c r="A690" s="6" t="s">
        <v>2620</v>
      </c>
      <c r="C690" s="6" t="s">
        <v>2621</v>
      </c>
      <c r="D690" s="6" t="s">
        <v>2622</v>
      </c>
      <c r="E690" s="37" t="s">
        <v>2623</v>
      </c>
      <c r="F690" s="6" t="s">
        <v>35</v>
      </c>
      <c r="G690" s="6" t="s">
        <v>62</v>
      </c>
      <c r="I690" s="7"/>
      <c r="J690" s="7"/>
      <c r="K690" s="7"/>
      <c r="L690" s="6"/>
      <c r="M690" s="6" t="s">
        <v>113</v>
      </c>
      <c r="O690" s="6" t="s">
        <v>1693</v>
      </c>
      <c r="P690" s="6" t="str">
        <f t="shared" si="10"/>
        <v>v
v
v
v
v
v</v>
      </c>
      <c r="Q690" s="6" t="s">
        <v>35</v>
      </c>
    </row>
    <row r="691" spans="1:18" ht="76.5" x14ac:dyDescent="0.25">
      <c r="A691" s="6" t="s">
        <v>2624</v>
      </c>
      <c r="C691" s="6" t="s">
        <v>2625</v>
      </c>
      <c r="D691" s="6" t="s">
        <v>2626</v>
      </c>
      <c r="E691" s="37" t="s">
        <v>2627</v>
      </c>
      <c r="F691" s="6" t="s">
        <v>35</v>
      </c>
      <c r="I691" s="7"/>
      <c r="J691" s="7"/>
      <c r="K691" s="7"/>
      <c r="L691" s="6"/>
      <c r="M691" s="6" t="s">
        <v>113</v>
      </c>
      <c r="O691" s="6" t="s">
        <v>1693</v>
      </c>
      <c r="P691" s="6" t="str">
        <f t="shared" si="10"/>
        <v>v
v
v
v
v
v</v>
      </c>
      <c r="Q691" s="6" t="s">
        <v>35</v>
      </c>
    </row>
    <row r="692" spans="1:18" ht="76.5" x14ac:dyDescent="0.25">
      <c r="A692" s="6" t="s">
        <v>2628</v>
      </c>
      <c r="C692" s="6" t="s">
        <v>2629</v>
      </c>
      <c r="D692" s="6" t="s">
        <v>1280</v>
      </c>
      <c r="E692" s="37" t="s">
        <v>2630</v>
      </c>
      <c r="F692" s="6" t="s">
        <v>35</v>
      </c>
      <c r="G692" s="6" t="s">
        <v>62</v>
      </c>
      <c r="I692" s="7"/>
      <c r="J692" s="7"/>
      <c r="K692" s="7"/>
      <c r="L692" s="6"/>
      <c r="M692" s="6" t="s">
        <v>113</v>
      </c>
      <c r="O692" s="6" t="s">
        <v>1693</v>
      </c>
      <c r="P692" s="6" t="str">
        <f t="shared" si="10"/>
        <v>v
v
v
v
v
v</v>
      </c>
      <c r="Q692" s="6" t="s">
        <v>35</v>
      </c>
    </row>
    <row r="693" spans="1:18" ht="76.5" x14ac:dyDescent="0.25">
      <c r="A693" s="6" t="s">
        <v>2631</v>
      </c>
      <c r="C693" s="6" t="s">
        <v>2632</v>
      </c>
      <c r="D693" s="6" t="s">
        <v>2633</v>
      </c>
      <c r="E693" s="37" t="s">
        <v>2634</v>
      </c>
      <c r="F693" s="6" t="s">
        <v>35</v>
      </c>
      <c r="G693" s="6" t="s">
        <v>62</v>
      </c>
      <c r="I693" s="7"/>
      <c r="J693" s="7"/>
      <c r="K693" s="7"/>
      <c r="L693" s="6"/>
      <c r="M693" s="6" t="s">
        <v>113</v>
      </c>
      <c r="O693" s="6" t="s">
        <v>463</v>
      </c>
      <c r="P693" s="6" t="str">
        <f t="shared" si="10"/>
        <v>v
v
v
v
v
v</v>
      </c>
      <c r="Q693" s="6" t="s">
        <v>35</v>
      </c>
    </row>
    <row r="694" spans="1:18" ht="76.5" x14ac:dyDescent="0.25">
      <c r="A694" s="6" t="s">
        <v>2635</v>
      </c>
      <c r="C694" s="6" t="s">
        <v>2636</v>
      </c>
      <c r="D694" s="6" t="s">
        <v>2637</v>
      </c>
      <c r="E694" s="37" t="s">
        <v>2638</v>
      </c>
      <c r="F694" s="6" t="s">
        <v>160</v>
      </c>
      <c r="G694" s="6">
        <v>508</v>
      </c>
      <c r="H694" s="6" t="s">
        <v>2639</v>
      </c>
      <c r="I694" s="7">
        <v>2024</v>
      </c>
      <c r="J694" s="7">
        <v>2024</v>
      </c>
      <c r="K694" s="7">
        <v>2024</v>
      </c>
      <c r="L694" s="6"/>
      <c r="M694" s="6" t="s">
        <v>30</v>
      </c>
      <c r="P694" s="6" t="str">
        <f t="shared" si="10"/>
        <v>v
v
v
v
v
v</v>
      </c>
      <c r="Q694" s="6" t="s">
        <v>160</v>
      </c>
    </row>
    <row r="695" spans="1:18" ht="76.5" x14ac:dyDescent="0.25">
      <c r="A695" s="6" t="s">
        <v>2640</v>
      </c>
      <c r="C695" s="6" t="s">
        <v>2641</v>
      </c>
      <c r="D695" s="6" t="s">
        <v>96</v>
      </c>
      <c r="E695" s="37" t="s">
        <v>2642</v>
      </c>
      <c r="F695" s="6" t="s">
        <v>160</v>
      </c>
      <c r="G695" s="6">
        <v>508</v>
      </c>
      <c r="H695" s="6" t="s">
        <v>2643</v>
      </c>
      <c r="I695" s="7"/>
      <c r="J695" s="7"/>
      <c r="K695" s="7"/>
      <c r="L695" s="6"/>
      <c r="M695" s="6" t="s">
        <v>30</v>
      </c>
      <c r="N695" s="7"/>
      <c r="O695" s="6" t="s">
        <v>2190</v>
      </c>
      <c r="P695" s="6" t="str">
        <f t="shared" si="10"/>
        <v>v
v
v
v
v
v</v>
      </c>
      <c r="Q695" s="6" t="s">
        <v>160</v>
      </c>
    </row>
    <row r="696" spans="1:18" ht="76.5" x14ac:dyDescent="0.25">
      <c r="A696" s="6" t="s">
        <v>2644</v>
      </c>
      <c r="C696" s="6" t="s">
        <v>2645</v>
      </c>
      <c r="D696" s="6" t="s">
        <v>866</v>
      </c>
      <c r="E696" s="37" t="s">
        <v>2646</v>
      </c>
      <c r="F696" s="6" t="s">
        <v>160</v>
      </c>
      <c r="G696" s="6">
        <v>508</v>
      </c>
      <c r="I696" s="7"/>
      <c r="J696" s="7"/>
      <c r="K696" s="7"/>
      <c r="M696" s="45" t="s">
        <v>869</v>
      </c>
      <c r="N696" s="7"/>
      <c r="O696" s="6" t="s">
        <v>463</v>
      </c>
      <c r="P696" s="6" t="str">
        <f t="shared" si="10"/>
        <v>v
v
v
v
v
v</v>
      </c>
      <c r="Q696" s="6" t="s">
        <v>35</v>
      </c>
    </row>
    <row r="697" spans="1:18" ht="76.5" x14ac:dyDescent="0.25">
      <c r="A697" s="6" t="s">
        <v>2647</v>
      </c>
      <c r="C697" s="6" t="s">
        <v>2648</v>
      </c>
      <c r="D697" s="6" t="s">
        <v>1280</v>
      </c>
      <c r="E697" s="37" t="s">
        <v>2649</v>
      </c>
      <c r="F697" s="6" t="s">
        <v>35</v>
      </c>
      <c r="G697" s="6" t="s">
        <v>62</v>
      </c>
      <c r="I697" s="7"/>
      <c r="J697" s="7"/>
      <c r="K697" s="7"/>
      <c r="M697" s="6" t="s">
        <v>113</v>
      </c>
      <c r="N697" s="7"/>
      <c r="O697" s="6" t="s">
        <v>463</v>
      </c>
      <c r="P697" s="6" t="str">
        <f t="shared" si="10"/>
        <v>v
v
v
v
v
v</v>
      </c>
      <c r="Q697" s="6" t="s">
        <v>35</v>
      </c>
    </row>
    <row r="698" spans="1:18" ht="76.5" x14ac:dyDescent="0.25">
      <c r="A698" s="6" t="s">
        <v>2650</v>
      </c>
      <c r="C698" s="6" t="s">
        <v>2651</v>
      </c>
      <c r="D698" s="6" t="s">
        <v>2652</v>
      </c>
      <c r="E698" s="37" t="s">
        <v>2653</v>
      </c>
      <c r="F698" s="6" t="s">
        <v>24</v>
      </c>
      <c r="G698" s="6" t="s">
        <v>161</v>
      </c>
      <c r="H698" s="6" t="s">
        <v>886</v>
      </c>
      <c r="I698" s="7"/>
      <c r="J698" s="7"/>
      <c r="K698" s="7"/>
      <c r="L698" s="6"/>
      <c r="M698" s="45" t="s">
        <v>2845</v>
      </c>
      <c r="P698" s="6" t="str">
        <f t="shared" si="10"/>
        <v>v
v
v
v
v
v</v>
      </c>
      <c r="Q698" s="6" t="s">
        <v>75</v>
      </c>
      <c r="R698" s="6" t="s">
        <v>161</v>
      </c>
    </row>
    <row r="699" spans="1:18" ht="76.5" x14ac:dyDescent="0.25">
      <c r="A699" s="6" t="s">
        <v>2654</v>
      </c>
      <c r="C699" s="6" t="s">
        <v>2655</v>
      </c>
      <c r="D699" s="6" t="s">
        <v>2652</v>
      </c>
      <c r="E699" s="37" t="s">
        <v>2656</v>
      </c>
      <c r="F699" s="6" t="s">
        <v>75</v>
      </c>
      <c r="G699" s="6" t="s">
        <v>161</v>
      </c>
      <c r="H699" s="6" t="s">
        <v>886</v>
      </c>
      <c r="I699" s="7"/>
      <c r="J699" s="7"/>
      <c r="K699" s="7"/>
      <c r="L699" s="6"/>
      <c r="M699" s="45" t="s">
        <v>2845</v>
      </c>
      <c r="P699" s="6" t="str">
        <f t="shared" si="10"/>
        <v>v
v
v
v
v
v</v>
      </c>
      <c r="Q699" s="6" t="s">
        <v>24</v>
      </c>
      <c r="R699" s="6" t="s">
        <v>161</v>
      </c>
    </row>
    <row r="700" spans="1:18" ht="76.5" x14ac:dyDescent="0.25">
      <c r="A700" s="6" t="s">
        <v>2657</v>
      </c>
      <c r="C700" s="6" t="s">
        <v>2658</v>
      </c>
      <c r="D700" s="6" t="s">
        <v>2659</v>
      </c>
      <c r="E700" s="37" t="s">
        <v>2660</v>
      </c>
      <c r="F700" s="6" t="s">
        <v>35</v>
      </c>
      <c r="G700" s="6" t="s">
        <v>28</v>
      </c>
      <c r="H700" s="6" t="s">
        <v>2661</v>
      </c>
      <c r="I700" s="7">
        <v>1973</v>
      </c>
      <c r="J700" s="7">
        <v>1973</v>
      </c>
      <c r="K700" s="7">
        <v>1973</v>
      </c>
      <c r="M700" s="7" t="s">
        <v>30</v>
      </c>
      <c r="N700" s="7" t="s">
        <v>2662</v>
      </c>
      <c r="P700" s="6" t="str">
        <f t="shared" si="10"/>
        <v>v
v
v
v
v
v</v>
      </c>
    </row>
    <row r="701" spans="1:18" ht="76.5" x14ac:dyDescent="0.25">
      <c r="A701" s="6" t="s">
        <v>2663</v>
      </c>
      <c r="C701" s="6" t="s">
        <v>2664</v>
      </c>
      <c r="D701" s="6" t="s">
        <v>2665</v>
      </c>
      <c r="E701" s="37" t="s">
        <v>2666</v>
      </c>
      <c r="F701" s="6" t="s">
        <v>35</v>
      </c>
      <c r="G701" s="6" t="s">
        <v>161</v>
      </c>
      <c r="I701" s="7"/>
      <c r="J701" s="7"/>
      <c r="K701" s="7"/>
      <c r="M701" s="7" t="s">
        <v>64</v>
      </c>
      <c r="N701" s="7"/>
      <c r="O701" s="6" t="s">
        <v>463</v>
      </c>
      <c r="P701" s="6" t="str">
        <f t="shared" si="10"/>
        <v>v
v
v
v
v
v</v>
      </c>
    </row>
    <row r="702" spans="1:18" ht="76.5" x14ac:dyDescent="0.25">
      <c r="A702" s="6" t="s">
        <v>2667</v>
      </c>
      <c r="C702" s="6" t="s">
        <v>2668</v>
      </c>
      <c r="D702" s="6" t="s">
        <v>2665</v>
      </c>
      <c r="E702" s="37" t="s">
        <v>2669</v>
      </c>
      <c r="F702" s="6" t="s">
        <v>35</v>
      </c>
      <c r="G702" s="6" t="s">
        <v>161</v>
      </c>
      <c r="I702" s="7"/>
      <c r="J702" s="7"/>
      <c r="K702" s="7"/>
      <c r="M702" s="7" t="s">
        <v>64</v>
      </c>
      <c r="N702" s="7" t="s">
        <v>2670</v>
      </c>
      <c r="O702" s="6" t="s">
        <v>463</v>
      </c>
      <c r="P702" s="6" t="str">
        <f t="shared" si="10"/>
        <v>v
v
v
v
v
v</v>
      </c>
    </row>
    <row r="703" spans="1:18" ht="76.5" x14ac:dyDescent="0.25">
      <c r="A703" s="6" t="s">
        <v>2671</v>
      </c>
      <c r="C703" s="6" t="s">
        <v>2672</v>
      </c>
      <c r="D703" s="6" t="s">
        <v>2665</v>
      </c>
      <c r="E703" s="37" t="s">
        <v>2673</v>
      </c>
      <c r="F703" s="6" t="s">
        <v>35</v>
      </c>
      <c r="G703" s="6" t="s">
        <v>161</v>
      </c>
      <c r="I703" s="7"/>
      <c r="J703" s="7"/>
      <c r="K703" s="7"/>
      <c r="M703" s="7" t="s">
        <v>64</v>
      </c>
      <c r="N703" s="7"/>
      <c r="O703" s="6" t="s">
        <v>874</v>
      </c>
      <c r="P703" s="6" t="str">
        <f t="shared" si="10"/>
        <v>v
v
v
v
v
v</v>
      </c>
    </row>
    <row r="704" spans="1:18" ht="76.5" x14ac:dyDescent="0.25">
      <c r="A704" s="6" t="s">
        <v>2674</v>
      </c>
      <c r="C704" s="6" t="s">
        <v>2675</v>
      </c>
      <c r="D704" s="6" t="s">
        <v>2676</v>
      </c>
      <c r="E704" s="37" t="s">
        <v>2677</v>
      </c>
      <c r="F704" s="6" t="s">
        <v>107</v>
      </c>
      <c r="G704" s="6" t="s">
        <v>36</v>
      </c>
      <c r="I704" s="7"/>
      <c r="J704" s="7"/>
      <c r="K704" s="7"/>
      <c r="M704" s="45" t="s">
        <v>2837</v>
      </c>
      <c r="N704" s="7"/>
      <c r="O704" s="6" t="s">
        <v>95</v>
      </c>
      <c r="P704" s="6" t="str">
        <f t="shared" si="10"/>
        <v>v
v
v
v
v
v</v>
      </c>
    </row>
    <row r="705" spans="1:16" ht="76.5" x14ac:dyDescent="0.25">
      <c r="A705" s="6" t="s">
        <v>2678</v>
      </c>
      <c r="C705" s="6" t="s">
        <v>2679</v>
      </c>
      <c r="D705" s="6" t="s">
        <v>2680</v>
      </c>
      <c r="E705" s="37" t="s">
        <v>2681</v>
      </c>
      <c r="F705" s="6" t="s">
        <v>35</v>
      </c>
      <c r="G705" s="6" t="s">
        <v>28</v>
      </c>
      <c r="I705" s="7"/>
      <c r="J705" s="7"/>
      <c r="K705" s="7"/>
      <c r="M705" s="6" t="s">
        <v>113</v>
      </c>
      <c r="N705" s="7" t="s">
        <v>2682</v>
      </c>
      <c r="O705" s="6" t="s">
        <v>874</v>
      </c>
      <c r="P705" s="6" t="str">
        <f t="shared" si="10"/>
        <v>v
v
v
v
v
v</v>
      </c>
    </row>
    <row r="706" spans="1:16" ht="76.5" x14ac:dyDescent="0.25">
      <c r="A706" s="6" t="s">
        <v>2683</v>
      </c>
      <c r="C706" s="6" t="s">
        <v>2684</v>
      </c>
      <c r="D706" s="6" t="s">
        <v>2854</v>
      </c>
      <c r="E706" s="37" t="s">
        <v>2685</v>
      </c>
      <c r="F706" s="6" t="s">
        <v>35</v>
      </c>
      <c r="G706" s="6" t="s">
        <v>28</v>
      </c>
      <c r="I706" s="7"/>
      <c r="J706" s="7"/>
      <c r="K706" s="7"/>
      <c r="M706" s="45" t="s">
        <v>2837</v>
      </c>
      <c r="N706" s="7"/>
      <c r="O706" s="6" t="s">
        <v>1521</v>
      </c>
      <c r="P706" s="6" t="str">
        <f t="shared" si="10"/>
        <v>v
v
v
v
v
v</v>
      </c>
    </row>
    <row r="707" spans="1:16" ht="76.5" x14ac:dyDescent="0.25">
      <c r="A707" s="6" t="s">
        <v>2686</v>
      </c>
      <c r="C707" s="6" t="s">
        <v>2687</v>
      </c>
      <c r="D707" s="6" t="s">
        <v>2854</v>
      </c>
      <c r="E707" s="37" t="s">
        <v>2688</v>
      </c>
      <c r="F707" s="6" t="s">
        <v>35</v>
      </c>
      <c r="G707" s="6" t="s">
        <v>28</v>
      </c>
      <c r="I707" s="7"/>
      <c r="J707" s="7"/>
      <c r="K707" s="7"/>
      <c r="M707" s="45" t="s">
        <v>2837</v>
      </c>
      <c r="N707" s="7"/>
      <c r="O707" s="6" t="s">
        <v>1521</v>
      </c>
      <c r="P707" s="6" t="str">
        <f t="shared" si="10"/>
        <v>v
v
v
v
v
v</v>
      </c>
    </row>
    <row r="708" spans="1:16" ht="76.5" x14ac:dyDescent="0.25">
      <c r="A708" s="6" t="s">
        <v>2689</v>
      </c>
      <c r="C708" s="6" t="s">
        <v>2690</v>
      </c>
      <c r="D708" s="6" t="s">
        <v>2854</v>
      </c>
      <c r="E708" s="37" t="s">
        <v>2691</v>
      </c>
      <c r="F708" s="6" t="s">
        <v>35</v>
      </c>
      <c r="G708" s="6" t="s">
        <v>28</v>
      </c>
      <c r="I708" s="7"/>
      <c r="J708" s="7"/>
      <c r="K708" s="7"/>
      <c r="M708" s="45" t="s">
        <v>2837</v>
      </c>
      <c r="N708" s="7"/>
      <c r="O708" s="6" t="s">
        <v>1521</v>
      </c>
      <c r="P708" s="6" t="str">
        <f t="shared" ref="P708:P730" si="11">$P$1</f>
        <v>v
v
v
v
v
v</v>
      </c>
    </row>
    <row r="709" spans="1:16" ht="76.5" x14ac:dyDescent="0.25">
      <c r="A709" s="6" t="s">
        <v>2692</v>
      </c>
      <c r="C709" s="6" t="s">
        <v>2693</v>
      </c>
      <c r="D709" s="6" t="s">
        <v>2854</v>
      </c>
      <c r="E709" s="37" t="s">
        <v>2694</v>
      </c>
      <c r="F709" s="6" t="s">
        <v>35</v>
      </c>
      <c r="G709" s="6" t="s">
        <v>28</v>
      </c>
      <c r="I709" s="7"/>
      <c r="J709" s="7"/>
      <c r="K709" s="7"/>
      <c r="M709" s="45" t="s">
        <v>2837</v>
      </c>
      <c r="N709" s="7"/>
      <c r="O709" s="6" t="s">
        <v>1521</v>
      </c>
      <c r="P709" s="6" t="str">
        <f t="shared" si="11"/>
        <v>v
v
v
v
v
v</v>
      </c>
    </row>
    <row r="710" spans="1:16" ht="76.5" x14ac:dyDescent="0.25">
      <c r="A710" s="6" t="s">
        <v>2695</v>
      </c>
      <c r="C710" s="6" t="s">
        <v>2696</v>
      </c>
      <c r="D710" s="6" t="s">
        <v>2855</v>
      </c>
      <c r="E710" s="37" t="s">
        <v>2697</v>
      </c>
      <c r="F710" s="6" t="s">
        <v>35</v>
      </c>
      <c r="G710" s="6" t="s">
        <v>28</v>
      </c>
      <c r="H710" s="6" t="s">
        <v>886</v>
      </c>
      <c r="I710" s="7"/>
      <c r="J710" s="7"/>
      <c r="K710" s="7"/>
      <c r="M710" s="45" t="s">
        <v>2845</v>
      </c>
      <c r="N710" s="7"/>
      <c r="P710" s="6" t="str">
        <f t="shared" si="11"/>
        <v>v
v
v
v
v
v</v>
      </c>
    </row>
    <row r="711" spans="1:16" ht="76.5" x14ac:dyDescent="0.25">
      <c r="A711" s="6" t="s">
        <v>2698</v>
      </c>
      <c r="C711" s="6" t="s">
        <v>2699</v>
      </c>
      <c r="D711" s="6" t="s">
        <v>2004</v>
      </c>
      <c r="E711" s="37" t="s">
        <v>2700</v>
      </c>
      <c r="F711" s="6" t="s">
        <v>35</v>
      </c>
      <c r="G711" s="6" t="s">
        <v>161</v>
      </c>
      <c r="I711" s="7"/>
      <c r="J711" s="7"/>
      <c r="K711" s="7"/>
      <c r="M711" s="7" t="s">
        <v>66</v>
      </c>
      <c r="N711" s="7" t="s">
        <v>2896</v>
      </c>
      <c r="O711" s="6" t="s">
        <v>894</v>
      </c>
      <c r="P711" s="6" t="str">
        <f t="shared" si="11"/>
        <v>v
v
v
v
v
v</v>
      </c>
    </row>
    <row r="712" spans="1:16" ht="76.5" x14ac:dyDescent="0.25">
      <c r="A712" s="6" t="s">
        <v>2701</v>
      </c>
      <c r="C712" s="6" t="s">
        <v>2702</v>
      </c>
      <c r="D712" s="6" t="s">
        <v>2004</v>
      </c>
      <c r="E712" s="37" t="s">
        <v>2872</v>
      </c>
      <c r="F712" s="6" t="s">
        <v>35</v>
      </c>
      <c r="G712" s="6" t="s">
        <v>161</v>
      </c>
      <c r="H712" s="6" t="s">
        <v>886</v>
      </c>
      <c r="I712" s="7"/>
      <c r="J712" s="7"/>
      <c r="K712" s="7"/>
      <c r="M712" s="7" t="s">
        <v>66</v>
      </c>
      <c r="N712" s="7"/>
      <c r="P712" s="6" t="str">
        <f t="shared" si="11"/>
        <v>v
v
v
v
v
v</v>
      </c>
    </row>
    <row r="713" spans="1:16" ht="76.5" x14ac:dyDescent="0.25">
      <c r="A713" s="6" t="s">
        <v>2703</v>
      </c>
      <c r="C713" s="6" t="s">
        <v>2704</v>
      </c>
      <c r="D713" s="6" t="s">
        <v>2004</v>
      </c>
      <c r="E713" s="37" t="s">
        <v>2895</v>
      </c>
      <c r="F713" s="6" t="s">
        <v>35</v>
      </c>
      <c r="G713" s="6" t="s">
        <v>161</v>
      </c>
      <c r="H713" s="6" t="s">
        <v>886</v>
      </c>
      <c r="I713" s="7"/>
      <c r="J713" s="7"/>
      <c r="K713" s="7"/>
      <c r="M713" s="7" t="s">
        <v>66</v>
      </c>
      <c r="N713" s="7"/>
      <c r="P713" s="6" t="str">
        <f t="shared" si="11"/>
        <v>v
v
v
v
v
v</v>
      </c>
    </row>
    <row r="714" spans="1:16" ht="76.5" x14ac:dyDescent="0.25">
      <c r="A714" s="6" t="s">
        <v>2705</v>
      </c>
      <c r="C714" s="6" t="s">
        <v>2706</v>
      </c>
      <c r="D714" s="6" t="s">
        <v>2707</v>
      </c>
      <c r="E714" s="37" t="s">
        <v>2708</v>
      </c>
      <c r="F714" s="6" t="s">
        <v>35</v>
      </c>
      <c r="G714" s="6" t="s">
        <v>28</v>
      </c>
      <c r="I714" s="7"/>
      <c r="J714" s="7"/>
      <c r="K714" s="7"/>
      <c r="M714" s="45" t="s">
        <v>2845</v>
      </c>
      <c r="N714" s="7"/>
      <c r="O714" s="6" t="s">
        <v>1154</v>
      </c>
      <c r="P714" s="6" t="str">
        <f t="shared" si="11"/>
        <v>v
v
v
v
v
v</v>
      </c>
    </row>
    <row r="715" spans="1:16" ht="76.5" x14ac:dyDescent="0.25">
      <c r="A715" s="6" t="s">
        <v>2709</v>
      </c>
      <c r="C715" s="6" t="s">
        <v>2710</v>
      </c>
      <c r="D715" s="6" t="s">
        <v>2711</v>
      </c>
      <c r="E715" s="37" t="s">
        <v>2894</v>
      </c>
      <c r="F715" s="6" t="s">
        <v>75</v>
      </c>
      <c r="G715" s="6" t="s">
        <v>2712</v>
      </c>
      <c r="I715" s="7"/>
      <c r="J715" s="7"/>
      <c r="K715" s="7"/>
      <c r="M715" s="7" t="s">
        <v>30</v>
      </c>
      <c r="N715" s="7"/>
      <c r="O715" s="6" t="s">
        <v>1154</v>
      </c>
      <c r="P715" s="6" t="str">
        <f t="shared" si="11"/>
        <v>v
v
v
v
v
v</v>
      </c>
    </row>
    <row r="716" spans="1:16" ht="76.5" x14ac:dyDescent="0.25">
      <c r="A716" s="6" t="s">
        <v>2713</v>
      </c>
      <c r="C716" s="6" t="s">
        <v>2714</v>
      </c>
      <c r="D716" s="6" t="s">
        <v>2715</v>
      </c>
      <c r="E716" s="37" t="s">
        <v>2716</v>
      </c>
      <c r="F716" s="6" t="s">
        <v>75</v>
      </c>
      <c r="G716" s="6" t="s">
        <v>2712</v>
      </c>
      <c r="I716" s="7"/>
      <c r="J716" s="7"/>
      <c r="K716" s="7"/>
      <c r="M716" s="7" t="s">
        <v>30</v>
      </c>
      <c r="N716" s="7"/>
      <c r="O716" s="6" t="s">
        <v>1154</v>
      </c>
      <c r="P716" s="6" t="str">
        <f t="shared" si="11"/>
        <v>v
v
v
v
v
v</v>
      </c>
    </row>
    <row r="717" spans="1:16" ht="76.5" x14ac:dyDescent="0.25">
      <c r="A717" s="6" t="s">
        <v>2718</v>
      </c>
      <c r="C717" s="6" t="s">
        <v>2719</v>
      </c>
      <c r="D717" s="6" t="s">
        <v>2717</v>
      </c>
      <c r="E717" s="37" t="s">
        <v>2720</v>
      </c>
      <c r="F717" s="6" t="s">
        <v>160</v>
      </c>
      <c r="G717" s="6" t="s">
        <v>62</v>
      </c>
      <c r="I717" s="7"/>
      <c r="J717" s="7"/>
      <c r="K717" s="7"/>
      <c r="M717" s="45" t="s">
        <v>2845</v>
      </c>
      <c r="N717" s="7" t="s">
        <v>2721</v>
      </c>
      <c r="O717" s="6" t="s">
        <v>1154</v>
      </c>
      <c r="P717" s="6" t="str">
        <f t="shared" si="11"/>
        <v>v
v
v
v
v
v</v>
      </c>
    </row>
    <row r="718" spans="1:16" ht="76.5" x14ac:dyDescent="0.25">
      <c r="A718" s="6" t="s">
        <v>2722</v>
      </c>
      <c r="C718" s="6" t="s">
        <v>2723</v>
      </c>
      <c r="D718" s="6" t="s">
        <v>2724</v>
      </c>
      <c r="E718" s="37" t="s">
        <v>2725</v>
      </c>
      <c r="F718" s="6" t="s">
        <v>35</v>
      </c>
      <c r="G718" s="6" t="s">
        <v>161</v>
      </c>
      <c r="I718" s="7"/>
      <c r="J718" s="7"/>
      <c r="K718" s="7"/>
      <c r="M718" s="7" t="s">
        <v>64</v>
      </c>
      <c r="N718" s="7"/>
      <c r="O718" s="6" t="s">
        <v>463</v>
      </c>
      <c r="P718" s="6" t="str">
        <f t="shared" si="11"/>
        <v>v
v
v
v
v
v</v>
      </c>
    </row>
    <row r="719" spans="1:16" ht="76.5" x14ac:dyDescent="0.25">
      <c r="A719" s="6" t="s">
        <v>2727</v>
      </c>
      <c r="C719" s="6" t="s">
        <v>2728</v>
      </c>
      <c r="D719" s="6" t="s">
        <v>2729</v>
      </c>
      <c r="E719" s="37" t="s">
        <v>2730</v>
      </c>
      <c r="F719" s="6" t="s">
        <v>75</v>
      </c>
      <c r="G719" s="6">
        <v>105</v>
      </c>
      <c r="I719" s="7"/>
      <c r="J719" s="7"/>
      <c r="K719" s="7"/>
      <c r="M719" s="6" t="s">
        <v>113</v>
      </c>
      <c r="N719" s="7"/>
      <c r="O719" s="6" t="s">
        <v>1980</v>
      </c>
      <c r="P719" s="6" t="str">
        <f t="shared" si="11"/>
        <v>v
v
v
v
v
v</v>
      </c>
    </row>
    <row r="720" spans="1:16" ht="76.5" x14ac:dyDescent="0.25">
      <c r="A720" s="6" t="s">
        <v>2731</v>
      </c>
      <c r="C720" s="6" t="s">
        <v>2732</v>
      </c>
      <c r="D720" s="6" t="s">
        <v>2733</v>
      </c>
      <c r="E720" s="37" t="s">
        <v>2734</v>
      </c>
      <c r="F720" s="6" t="s">
        <v>35</v>
      </c>
      <c r="G720" s="6" t="s">
        <v>62</v>
      </c>
      <c r="I720" s="7"/>
      <c r="J720" s="7"/>
      <c r="K720" s="7"/>
      <c r="M720" s="6" t="s">
        <v>113</v>
      </c>
      <c r="N720" s="7"/>
      <c r="O720" s="6" t="s">
        <v>1980</v>
      </c>
      <c r="P720" s="6" t="str">
        <f t="shared" si="11"/>
        <v>v
v
v
v
v
v</v>
      </c>
    </row>
    <row r="721" spans="1:17" ht="76.5" x14ac:dyDescent="0.25">
      <c r="A721" s="6" t="s">
        <v>2735</v>
      </c>
      <c r="C721" s="6" t="s">
        <v>2736</v>
      </c>
      <c r="D721" s="6" t="s">
        <v>1542</v>
      </c>
      <c r="E721" s="37" t="s">
        <v>2737</v>
      </c>
      <c r="F721" s="6" t="s">
        <v>35</v>
      </c>
      <c r="G721" s="6" t="s">
        <v>954</v>
      </c>
      <c r="I721" s="7"/>
      <c r="J721" s="7"/>
      <c r="K721" s="7"/>
      <c r="M721" s="6" t="s">
        <v>113</v>
      </c>
      <c r="N721" s="7"/>
      <c r="O721" s="6" t="s">
        <v>1980</v>
      </c>
      <c r="P721" s="6" t="str">
        <f t="shared" si="11"/>
        <v>v
v
v
v
v
v</v>
      </c>
    </row>
    <row r="722" spans="1:17" ht="89.25" x14ac:dyDescent="0.25">
      <c r="A722" s="6" t="s">
        <v>2738</v>
      </c>
      <c r="C722" s="6" t="s">
        <v>2739</v>
      </c>
      <c r="D722" s="6" t="s">
        <v>2858</v>
      </c>
      <c r="E722" s="37" t="s">
        <v>2740</v>
      </c>
      <c r="F722" s="6" t="s">
        <v>160</v>
      </c>
      <c r="G722" s="6" t="s">
        <v>2741</v>
      </c>
      <c r="I722" s="7"/>
      <c r="J722" s="7"/>
      <c r="K722" s="7"/>
      <c r="M722" s="6" t="s">
        <v>113</v>
      </c>
      <c r="N722" s="7" t="s">
        <v>2893</v>
      </c>
      <c r="O722" s="6" t="s">
        <v>1980</v>
      </c>
      <c r="P722" s="6" t="str">
        <f t="shared" si="11"/>
        <v>v
v
v
v
v
v</v>
      </c>
    </row>
    <row r="723" spans="1:17" ht="76.5" x14ac:dyDescent="0.25">
      <c r="A723" s="6" t="s">
        <v>2742</v>
      </c>
      <c r="C723" s="6" t="s">
        <v>2743</v>
      </c>
      <c r="D723" s="6" t="s">
        <v>1088</v>
      </c>
      <c r="E723" s="37" t="s">
        <v>2744</v>
      </c>
      <c r="F723" s="6" t="s">
        <v>75</v>
      </c>
      <c r="G723" s="6">
        <v>105</v>
      </c>
      <c r="I723" s="7"/>
      <c r="J723" s="7"/>
      <c r="K723" s="7"/>
      <c r="M723" s="6" t="s">
        <v>113</v>
      </c>
      <c r="N723" s="7" t="s">
        <v>2892</v>
      </c>
      <c r="O723" s="6" t="s">
        <v>1980</v>
      </c>
      <c r="P723" s="6" t="str">
        <f t="shared" si="11"/>
        <v>v
v
v
v
v
v</v>
      </c>
    </row>
    <row r="724" spans="1:17" ht="76.5" x14ac:dyDescent="0.25">
      <c r="A724" s="6" t="s">
        <v>2745</v>
      </c>
      <c r="C724" s="6" t="s">
        <v>2746</v>
      </c>
      <c r="D724" s="6" t="s">
        <v>254</v>
      </c>
      <c r="E724" s="37" t="s">
        <v>2747</v>
      </c>
      <c r="F724" s="6" t="s">
        <v>35</v>
      </c>
      <c r="G724" s="6" t="s">
        <v>25</v>
      </c>
      <c r="I724" s="7"/>
      <c r="J724" s="7"/>
      <c r="K724" s="7"/>
      <c r="M724" s="6" t="s">
        <v>113</v>
      </c>
      <c r="N724" s="7"/>
      <c r="O724" s="6" t="s">
        <v>1980</v>
      </c>
      <c r="P724" s="6" t="str">
        <f t="shared" si="11"/>
        <v>v
v
v
v
v
v</v>
      </c>
    </row>
    <row r="725" spans="1:17" ht="76.5" x14ac:dyDescent="0.25">
      <c r="A725" s="6" t="s">
        <v>2748</v>
      </c>
      <c r="C725" s="6" t="s">
        <v>2749</v>
      </c>
      <c r="D725" s="6" t="s">
        <v>254</v>
      </c>
      <c r="E725" s="37" t="s">
        <v>2750</v>
      </c>
      <c r="F725" s="6" t="s">
        <v>35</v>
      </c>
      <c r="G725" s="6" t="s">
        <v>25</v>
      </c>
      <c r="I725" s="7"/>
      <c r="J725" s="7"/>
      <c r="K725" s="7"/>
      <c r="M725" s="6" t="s">
        <v>113</v>
      </c>
      <c r="N725" s="7" t="s">
        <v>2751</v>
      </c>
      <c r="O725" s="6" t="s">
        <v>1980</v>
      </c>
      <c r="P725" s="6" t="str">
        <f t="shared" si="11"/>
        <v>v
v
v
v
v
v</v>
      </c>
    </row>
    <row r="726" spans="1:17" ht="76.5" x14ac:dyDescent="0.25">
      <c r="A726" s="6" t="s">
        <v>2752</v>
      </c>
      <c r="C726" s="6" t="s">
        <v>2753</v>
      </c>
      <c r="D726" s="6" t="s">
        <v>2754</v>
      </c>
      <c r="E726" s="37" t="s">
        <v>2755</v>
      </c>
      <c r="F726" s="6" t="s">
        <v>35</v>
      </c>
      <c r="G726" s="6" t="s">
        <v>62</v>
      </c>
      <c r="I726" s="7"/>
      <c r="J726" s="7"/>
      <c r="K726" s="7"/>
      <c r="M726" s="7" t="s">
        <v>869</v>
      </c>
      <c r="N726" s="7" t="s">
        <v>2875</v>
      </c>
      <c r="O726" s="6" t="s">
        <v>95</v>
      </c>
      <c r="P726" s="6" t="str">
        <f t="shared" si="11"/>
        <v>v
v
v
v
v
v</v>
      </c>
    </row>
    <row r="727" spans="1:17" ht="76.5" x14ac:dyDescent="0.25">
      <c r="A727" s="6" t="s">
        <v>2756</v>
      </c>
      <c r="C727" s="6" t="s">
        <v>2757</v>
      </c>
      <c r="D727" s="6" t="s">
        <v>889</v>
      </c>
      <c r="E727" s="37" t="s">
        <v>2758</v>
      </c>
      <c r="F727" s="6" t="s">
        <v>35</v>
      </c>
      <c r="G727" s="6" t="s">
        <v>28</v>
      </c>
      <c r="I727" s="7"/>
      <c r="J727" s="7"/>
      <c r="K727" s="7"/>
      <c r="M727" s="6" t="s">
        <v>113</v>
      </c>
      <c r="N727" s="7"/>
      <c r="O727" s="6" t="s">
        <v>650</v>
      </c>
      <c r="P727" s="6" t="str">
        <f t="shared" si="11"/>
        <v>v
v
v
v
v
v</v>
      </c>
    </row>
    <row r="728" spans="1:17" ht="76.5" x14ac:dyDescent="0.25">
      <c r="A728" s="6" t="s">
        <v>2759</v>
      </c>
      <c r="C728" s="6" t="s">
        <v>2760</v>
      </c>
      <c r="D728" s="6" t="s">
        <v>889</v>
      </c>
      <c r="E728" s="37" t="s">
        <v>2761</v>
      </c>
      <c r="F728" s="6" t="s">
        <v>35</v>
      </c>
      <c r="G728" s="6" t="s">
        <v>28</v>
      </c>
      <c r="I728" s="7"/>
      <c r="J728" s="7"/>
      <c r="K728" s="7"/>
      <c r="M728" s="6" t="s">
        <v>113</v>
      </c>
      <c r="N728" s="7"/>
      <c r="O728" s="6" t="s">
        <v>650</v>
      </c>
      <c r="P728" s="6" t="str">
        <f t="shared" si="11"/>
        <v>v
v
v
v
v
v</v>
      </c>
    </row>
    <row r="729" spans="1:17" ht="76.5" x14ac:dyDescent="0.25">
      <c r="A729" s="6" t="s">
        <v>2762</v>
      </c>
      <c r="C729" s="6" t="s">
        <v>2763</v>
      </c>
      <c r="D729" s="6" t="s">
        <v>48</v>
      </c>
      <c r="E729" s="37" t="s">
        <v>2764</v>
      </c>
      <c r="F729" s="6" t="s">
        <v>35</v>
      </c>
      <c r="I729" s="7"/>
      <c r="J729" s="7"/>
      <c r="K729" s="7"/>
      <c r="M729" s="7" t="s">
        <v>50</v>
      </c>
      <c r="N729" s="7" t="s">
        <v>2891</v>
      </c>
      <c r="O729" s="6" t="s">
        <v>650</v>
      </c>
      <c r="P729" s="6" t="str">
        <f t="shared" si="11"/>
        <v>v
v
v
v
v
v</v>
      </c>
    </row>
    <row r="730" spans="1:17" ht="76.5" x14ac:dyDescent="0.25">
      <c r="A730" s="6" t="s">
        <v>2765</v>
      </c>
      <c r="C730" s="6" t="s">
        <v>2766</v>
      </c>
      <c r="D730" s="6" t="s">
        <v>2767</v>
      </c>
      <c r="E730" s="37" t="s">
        <v>2768</v>
      </c>
      <c r="F730" s="6" t="s">
        <v>35</v>
      </c>
      <c r="G730" s="6" t="s">
        <v>856</v>
      </c>
      <c r="I730" s="7">
        <v>1830</v>
      </c>
      <c r="J730" s="7"/>
      <c r="K730" s="7"/>
      <c r="L730" s="6"/>
      <c r="M730" s="6" t="s">
        <v>30</v>
      </c>
      <c r="O730" s="6" t="s">
        <v>2769</v>
      </c>
      <c r="P730" s="6" t="str">
        <f t="shared" si="11"/>
        <v>v
v
v
v
v
v</v>
      </c>
      <c r="Q730" s="6" t="s">
        <v>35</v>
      </c>
    </row>
  </sheetData>
  <sheetProtection algorithmName="SHA-512" hashValue="fPoto8nP4lXcWgssxRZ6wjjUJbGz9fMFW6YGXeryWohNPSpZYQnEHZKhWldZ1O0SXHPMPJAVC+6b88W5AEBUSA==" saltValue="c3fa19pfLu9TyqqkDihX7w==" spinCount="100000" sheet="1" sort="0" autoFilter="0"/>
  <phoneticPr fontId="1" type="noConversion"/>
  <hyperlinks>
    <hyperlink ref="D1" r:id="rId1" xr:uid="{7AD00913-F079-4A55-B43D-51163854B3DA}"/>
  </hyperlinks>
  <printOptions horizontalCentered="1"/>
  <pageMargins left="0.59055118110236227" right="0.59055118110236227" top="0.98425196850393704" bottom="0.39370078740157483" header="0.19685039370078741" footer="0.19685039370078741"/>
  <pageSetup paperSize="9" scale="83" fitToHeight="0" orientation="portrait" r:id="rId2"/>
  <headerFooter>
    <oddHeader>&amp;L&amp;14&amp;G&amp;C&amp;"-,Gras"&amp;20
Description des objets par cotes</oddHeader>
    <oddFooter>&amp;C&amp;D&amp;R&amp;F</oddFooter>
    <firstHeader>&amp;L&amp;G&amp;C
&amp;"-,Gras"&amp;14INVENTAIRE&amp;R
Liste objets EPP par cotes</firstHeader>
  </headerFooter>
  <drawing r:id="rId3"/>
  <legacyDrawingHF r:id="rId4"/>
  <tableParts count="1">
    <tablePart r:id="rId5"/>
  </tableParts>
  <extLst>
    <ext xmlns:x14="http://schemas.microsoft.com/office/spreadsheetml/2009/9/main" uri="{CCE6A557-97BC-4b89-ADB6-D9C93CAAB3DF}">
      <x14:dataValidations xmlns:xm="http://schemas.microsoft.com/office/excel/2006/main" count="3">
        <x14:dataValidation type="list" allowBlank="1" showInputMessage="1" showErrorMessage="1" xr:uid="{54451C45-03CA-466F-9759-5E35A0ED0B5C}">
          <x14:formula1>
            <xm:f>Listes!$A$2:$A$13</xm:f>
          </x14:formula1>
          <xm:sqref>Q4:Q730 F4:F730</xm:sqref>
        </x14:dataValidation>
        <x14:dataValidation type="list" allowBlank="1" showInputMessage="1" showErrorMessage="1" xr:uid="{B3823434-C231-4DC6-B304-DF5060398E97}">
          <x14:formula1>
            <xm:f>Listes!$B$2:$B$7</xm:f>
          </x14:formula1>
          <xm:sqref>L4:L730</xm:sqref>
        </x14:dataValidation>
        <x14:dataValidation type="list" allowBlank="1" showInputMessage="1" showErrorMessage="1" xr:uid="{637E9873-4090-43AA-BFEB-C6D0D75F76EA}">
          <x14:formula1>
            <xm:f>Listes!$C$2:$C$14</xm:f>
          </x14:formula1>
          <xm:sqref>M4:M730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7E877-7F1D-4D03-935A-D6C5E89A0D4F}">
  <sheetPr>
    <pageSetUpPr fitToPage="1"/>
  </sheetPr>
  <dimension ref="A1:Z48"/>
  <sheetViews>
    <sheetView showZeros="0" zoomScaleNormal="100" workbookViewId="0">
      <selection activeCell="E5" sqref="E5:F5"/>
    </sheetView>
  </sheetViews>
  <sheetFormatPr baseColWidth="10" defaultColWidth="6.140625" defaultRowHeight="15" x14ac:dyDescent="0.25"/>
  <cols>
    <col min="1" max="16384" width="6.140625" style="49"/>
  </cols>
  <sheetData>
    <row r="1" spans="1:26" ht="21" x14ac:dyDescent="0.25">
      <c r="A1" s="48"/>
      <c r="B1" s="48"/>
      <c r="C1" s="48"/>
      <c r="D1" s="48"/>
      <c r="E1" s="62" t="s">
        <v>2770</v>
      </c>
      <c r="F1" s="62"/>
      <c r="G1" s="65" t="str">
        <f>VLOOKUP($E$5,Inventaire[#All],3,FALSE)</f>
        <v>MB 1986-3</v>
      </c>
      <c r="H1" s="66"/>
      <c r="I1" s="66"/>
      <c r="J1" s="66"/>
      <c r="K1" s="48"/>
      <c r="L1" s="48"/>
      <c r="M1" s="48"/>
      <c r="N1" s="48"/>
      <c r="O1" s="48"/>
      <c r="S1" s="50" t="s">
        <v>2881</v>
      </c>
      <c r="V1" s="51"/>
      <c r="Z1" s="52" t="s">
        <v>2883</v>
      </c>
    </row>
    <row r="2" spans="1:26" x14ac:dyDescent="0.25">
      <c r="A2" s="48"/>
      <c r="B2" s="48"/>
      <c r="C2" s="48"/>
      <c r="D2" s="48"/>
      <c r="E2" s="48"/>
      <c r="F2" s="48"/>
      <c r="G2" s="48"/>
      <c r="H2" s="48"/>
      <c r="I2" s="48"/>
      <c r="J2" s="48"/>
      <c r="K2" s="48"/>
      <c r="L2" s="48"/>
      <c r="M2" s="48"/>
      <c r="N2" s="48"/>
      <c r="O2" s="48"/>
    </row>
    <row r="3" spans="1:26" ht="21" x14ac:dyDescent="0.2">
      <c r="A3" s="53" t="s">
        <v>2772</v>
      </c>
      <c r="B3" s="48"/>
      <c r="C3" s="48"/>
      <c r="D3" s="48"/>
      <c r="E3" s="48"/>
      <c r="F3" s="48"/>
      <c r="H3" s="48"/>
      <c r="I3" s="48"/>
      <c r="J3" s="48"/>
      <c r="K3" s="48"/>
      <c r="L3" s="48"/>
      <c r="M3" s="54"/>
      <c r="N3" s="54"/>
      <c r="O3" s="48"/>
      <c r="S3" s="50" t="s">
        <v>2771</v>
      </c>
    </row>
    <row r="4" spans="1:26" x14ac:dyDescent="0.25">
      <c r="A4" s="55"/>
      <c r="B4" s="48"/>
      <c r="C4" s="48"/>
      <c r="D4" s="48"/>
      <c r="E4" s="48"/>
      <c r="F4" s="48"/>
      <c r="G4" s="56"/>
      <c r="H4" s="48"/>
      <c r="I4" s="48"/>
      <c r="J4" s="48"/>
      <c r="K4" s="48"/>
      <c r="L4" s="48"/>
      <c r="M4" s="48"/>
      <c r="N4" s="48"/>
      <c r="O4" s="48"/>
      <c r="S4" s="49" t="s">
        <v>2930</v>
      </c>
    </row>
    <row r="5" spans="1:26" x14ac:dyDescent="0.25">
      <c r="A5" s="48"/>
      <c r="B5" s="55" t="s">
        <v>2773</v>
      </c>
      <c r="C5" s="55"/>
      <c r="D5" s="55"/>
      <c r="E5" s="63" t="s">
        <v>31</v>
      </c>
      <c r="F5" s="63"/>
      <c r="G5" s="56"/>
      <c r="H5" s="48"/>
      <c r="I5" s="48"/>
      <c r="J5" s="48"/>
      <c r="K5" s="48"/>
      <c r="L5" s="48"/>
      <c r="M5" s="48"/>
      <c r="N5" s="48"/>
      <c r="O5" s="48"/>
      <c r="S5" s="49" t="s">
        <v>2882</v>
      </c>
    </row>
    <row r="6" spans="1:26" x14ac:dyDescent="0.25">
      <c r="A6" s="48"/>
      <c r="B6" s="55" t="s">
        <v>2774</v>
      </c>
      <c r="C6" s="55"/>
      <c r="D6" s="55"/>
      <c r="E6" s="48" t="str">
        <f>VLOOKUP($E$5,Inventaire[#All],4,FALSE)</f>
        <v>Berfou en toile</v>
      </c>
      <c r="F6" s="48"/>
      <c r="G6" s="56"/>
      <c r="H6" s="48"/>
      <c r="I6" s="48"/>
      <c r="J6" s="48"/>
      <c r="K6" s="48"/>
      <c r="L6" s="48"/>
      <c r="M6" s="48"/>
      <c r="N6" s="48"/>
      <c r="O6" s="48"/>
    </row>
    <row r="7" spans="1:26" x14ac:dyDescent="0.25">
      <c r="A7" s="48"/>
      <c r="B7" s="55" t="s">
        <v>2775</v>
      </c>
      <c r="C7" s="48"/>
      <c r="D7" s="48"/>
      <c r="E7" s="48" t="str">
        <f>VLOOKUP($E$5,Inventaire[#All],8,FALSE)</f>
        <v>Hauterive</v>
      </c>
      <c r="F7" s="48"/>
      <c r="G7" s="48"/>
      <c r="H7" s="48"/>
      <c r="I7" s="48"/>
      <c r="J7" s="48"/>
      <c r="K7" s="48"/>
      <c r="L7" s="48"/>
      <c r="M7" s="48"/>
      <c r="N7" s="48"/>
      <c r="O7" s="48"/>
      <c r="S7" s="49" t="s">
        <v>2931</v>
      </c>
    </row>
    <row r="8" spans="1:26" x14ac:dyDescent="0.25">
      <c r="A8" s="48"/>
      <c r="B8" s="55" t="s">
        <v>2929</v>
      </c>
      <c r="C8" s="48"/>
      <c r="D8" s="48"/>
      <c r="E8" s="48" t="str">
        <f>VLOOKUP($E$5,Inventaire[#All],12,FALSE)</f>
        <v>Parfait</v>
      </c>
      <c r="F8" s="48"/>
      <c r="G8" s="48"/>
      <c r="H8" s="48"/>
      <c r="I8" s="48"/>
      <c r="J8" s="48"/>
      <c r="K8" s="48"/>
      <c r="L8" s="48"/>
      <c r="M8" s="48"/>
      <c r="N8" s="48"/>
      <c r="O8" s="48"/>
    </row>
    <row r="9" spans="1:26" x14ac:dyDescent="0.25">
      <c r="A9" s="48"/>
      <c r="B9" s="55" t="s">
        <v>2776</v>
      </c>
      <c r="C9" s="48"/>
      <c r="D9" s="48"/>
      <c r="E9" s="57">
        <f>VLOOKUP($E$5,Inventaire[#All],9,FALSE)</f>
        <v>0</v>
      </c>
      <c r="F9" s="48"/>
      <c r="G9" s="48"/>
      <c r="H9" s="48"/>
      <c r="I9" s="48"/>
      <c r="J9" s="48"/>
      <c r="K9" s="48"/>
      <c r="L9" s="48"/>
      <c r="M9" s="48"/>
      <c r="N9" s="48"/>
      <c r="O9" s="48"/>
    </row>
    <row r="10" spans="1:26" x14ac:dyDescent="0.25">
      <c r="A10" s="48"/>
      <c r="B10" s="55" t="s">
        <v>2777</v>
      </c>
      <c r="C10" s="48"/>
      <c r="D10" s="48"/>
      <c r="E10" s="57" t="str">
        <f>VLOOKUP($E$5,Inventaire[#All],13,FALSE)</f>
        <v>Berfou / Etiquette / Nasse</v>
      </c>
      <c r="F10" s="48"/>
      <c r="G10" s="48"/>
      <c r="H10" s="48"/>
      <c r="I10" s="48"/>
      <c r="J10" s="48"/>
      <c r="K10" s="48"/>
      <c r="L10" s="48"/>
      <c r="M10" s="48"/>
      <c r="N10" s="48"/>
      <c r="O10" s="48"/>
    </row>
    <row r="11" spans="1:26" x14ac:dyDescent="0.25">
      <c r="A11" s="48"/>
      <c r="B11" s="55" t="s">
        <v>2778</v>
      </c>
      <c r="C11" s="48"/>
      <c r="D11" s="48"/>
      <c r="E11" s="48">
        <f>VLOOKUP($E$5,Inventaire[#All],14,FALSE)</f>
        <v>0</v>
      </c>
      <c r="F11" s="48"/>
      <c r="G11" s="48"/>
      <c r="H11" s="48"/>
      <c r="I11" s="48"/>
      <c r="J11" s="48"/>
      <c r="K11" s="48"/>
      <c r="L11" s="48"/>
      <c r="M11" s="48"/>
      <c r="N11" s="48"/>
      <c r="O11" s="48"/>
    </row>
    <row r="12" spans="1:26" x14ac:dyDescent="0.25">
      <c r="A12" s="48"/>
      <c r="B12" s="55" t="s">
        <v>2779</v>
      </c>
      <c r="C12" s="48"/>
      <c r="D12" s="48"/>
      <c r="E12" s="48" t="str">
        <f>VLOOKUP($E$5,Inventaire[#All],15,FALSE)</f>
        <v>CHAPPUIS-BAUDOIS France</v>
      </c>
      <c r="F12" s="48"/>
      <c r="G12" s="48"/>
      <c r="H12" s="48"/>
      <c r="I12" s="48"/>
      <c r="J12" s="48"/>
      <c r="K12" s="48"/>
      <c r="L12" s="48"/>
      <c r="M12" s="48"/>
      <c r="N12" s="48"/>
      <c r="O12" s="48"/>
    </row>
    <row r="13" spans="1:26" x14ac:dyDescent="0.25">
      <c r="A13" s="48"/>
      <c r="B13" s="48"/>
      <c r="C13" s="48"/>
      <c r="D13" s="48"/>
      <c r="E13" s="48"/>
      <c r="F13" s="48"/>
      <c r="G13" s="48"/>
      <c r="H13" s="48"/>
      <c r="I13" s="48"/>
      <c r="J13" s="48"/>
      <c r="K13" s="48"/>
      <c r="L13" s="48"/>
      <c r="M13" s="48"/>
      <c r="N13" s="48"/>
      <c r="O13" s="48"/>
    </row>
    <row r="14" spans="1:26" x14ac:dyDescent="0.25">
      <c r="A14" s="48"/>
      <c r="B14" s="55" t="s">
        <v>2780</v>
      </c>
      <c r="C14" s="55"/>
      <c r="D14" s="55"/>
      <c r="E14" s="48" t="s">
        <v>2781</v>
      </c>
      <c r="F14" s="48"/>
      <c r="G14" s="48"/>
      <c r="H14" s="48"/>
      <c r="I14" s="48"/>
      <c r="J14" s="48"/>
      <c r="K14" s="48"/>
      <c r="L14" s="48"/>
      <c r="M14" s="48"/>
      <c r="N14" s="48"/>
      <c r="O14" s="48"/>
    </row>
    <row r="15" spans="1:26" x14ac:dyDescent="0.25">
      <c r="A15" s="48"/>
      <c r="B15" s="48"/>
      <c r="C15" s="48"/>
      <c r="D15" s="48"/>
      <c r="E15" s="48" t="s">
        <v>2782</v>
      </c>
      <c r="F15" s="48"/>
      <c r="G15" s="48" t="str">
        <f>VLOOKUP($E$5,Inventaire[#All],6,FALSE)</f>
        <v>B4</v>
      </c>
      <c r="I15" s="48" t="s">
        <v>2783</v>
      </c>
      <c r="K15" s="48" t="str">
        <f>VLOOKUP($E$5,Inventaire[#All],7,FALSE)</f>
        <v>Est</v>
      </c>
      <c r="L15" s="48"/>
      <c r="M15" s="48"/>
      <c r="N15" s="48"/>
      <c r="O15" s="48"/>
    </row>
    <row r="16" spans="1:26" x14ac:dyDescent="0.25">
      <c r="A16" s="48"/>
      <c r="B16" s="48"/>
      <c r="C16" s="48"/>
      <c r="D16" s="48"/>
      <c r="E16" s="48"/>
      <c r="F16" s="48"/>
      <c r="G16" s="48"/>
      <c r="H16" s="48"/>
      <c r="I16" s="48"/>
      <c r="J16" s="48"/>
      <c r="K16" s="48"/>
      <c r="L16" s="48"/>
      <c r="M16" s="48"/>
      <c r="N16" s="48"/>
      <c r="O16" s="48"/>
    </row>
    <row r="17" spans="1:16" ht="18.75" x14ac:dyDescent="0.25">
      <c r="A17" s="58" t="s">
        <v>8</v>
      </c>
      <c r="B17" s="48"/>
      <c r="C17" s="48"/>
      <c r="D17" s="48"/>
      <c r="E17" s="48"/>
      <c r="F17" s="48"/>
      <c r="G17" s="48"/>
      <c r="H17" s="48"/>
      <c r="I17" s="48"/>
      <c r="J17" s="48"/>
      <c r="K17" s="48"/>
      <c r="L17" s="48"/>
      <c r="M17" s="48"/>
      <c r="N17" s="48"/>
      <c r="O17" s="48"/>
    </row>
    <row r="18" spans="1:16" x14ac:dyDescent="0.25">
      <c r="A18" s="48"/>
      <c r="B18" s="48"/>
      <c r="C18" s="48"/>
      <c r="D18" s="48"/>
      <c r="E18" s="48"/>
      <c r="F18" s="48"/>
      <c r="G18" s="48"/>
      <c r="H18" s="48"/>
      <c r="I18" s="48"/>
      <c r="J18" s="48"/>
      <c r="K18" s="48"/>
      <c r="L18" s="48"/>
      <c r="M18" s="48"/>
      <c r="N18" s="48"/>
      <c r="O18" s="48"/>
    </row>
    <row r="19" spans="1:16" x14ac:dyDescent="0.25">
      <c r="A19" s="48"/>
      <c r="B19" s="64" t="str">
        <f>VLOOKUP($E$5,Inventaire[#All],5,FALSE)</f>
        <v>MB 1986-3 – Trois berfous de la dernière génération, en toile manufacturée cylindrique (sauf le goléron), de maille 20 mm (longueur intérieure 63 ou 65 cm). Couture latérale. Trois côtes dans le goléron, ce dernier filoché à la main selon toute probabilité (cf. MB 91-24). Circonférence de 48 mailles jusqu'au 36e tour, longueur de 49 tours. Fermeture à lacet à la base. Cercles aux 14e, 25e et 36e tours, de diamètres à peine décroissants, non emboîtables. Crosses ou tendeurs non pelés, vraisemblablement en « bois rouge »  ou cornouiller sanguin. Etat de conservation parfait. (Pièces identiques à MB 91-17). – Don de Mme France Chappuis-Baudois, fille de Bernard Baudois, également d'Hauterive, auquel ces berfous ont appartenu (B. V.).</v>
      </c>
      <c r="C19" s="64"/>
      <c r="D19" s="64"/>
      <c r="E19" s="64"/>
      <c r="F19" s="64"/>
      <c r="G19" s="64"/>
      <c r="H19" s="64"/>
      <c r="I19" s="64"/>
      <c r="J19" s="64"/>
      <c r="K19" s="64"/>
      <c r="L19" s="64"/>
      <c r="M19" s="64"/>
      <c r="N19" s="64"/>
      <c r="O19" s="64"/>
      <c r="P19" s="59"/>
    </row>
    <row r="20" spans="1:16" x14ac:dyDescent="0.25">
      <c r="A20" s="48"/>
      <c r="B20" s="64"/>
      <c r="C20" s="64"/>
      <c r="D20" s="64"/>
      <c r="E20" s="64"/>
      <c r="F20" s="64"/>
      <c r="G20" s="64"/>
      <c r="H20" s="64"/>
      <c r="I20" s="64"/>
      <c r="J20" s="64"/>
      <c r="K20" s="64"/>
      <c r="L20" s="64"/>
      <c r="M20" s="64"/>
      <c r="N20" s="64"/>
      <c r="O20" s="64"/>
      <c r="P20" s="59"/>
    </row>
    <row r="21" spans="1:16" x14ac:dyDescent="0.25">
      <c r="A21" s="48"/>
      <c r="B21" s="64"/>
      <c r="C21" s="64"/>
      <c r="D21" s="64"/>
      <c r="E21" s="64"/>
      <c r="F21" s="64"/>
      <c r="G21" s="64"/>
      <c r="H21" s="64"/>
      <c r="I21" s="64"/>
      <c r="J21" s="64"/>
      <c r="K21" s="64"/>
      <c r="L21" s="64"/>
      <c r="M21" s="64"/>
      <c r="N21" s="64"/>
      <c r="O21" s="64"/>
      <c r="P21" s="59"/>
    </row>
    <row r="22" spans="1:16" x14ac:dyDescent="0.25">
      <c r="A22" s="48"/>
      <c r="B22" s="64"/>
      <c r="C22" s="64"/>
      <c r="D22" s="64"/>
      <c r="E22" s="64"/>
      <c r="F22" s="64"/>
      <c r="G22" s="64"/>
      <c r="H22" s="64"/>
      <c r="I22" s="64"/>
      <c r="J22" s="64"/>
      <c r="K22" s="64"/>
      <c r="L22" s="64"/>
      <c r="M22" s="64"/>
      <c r="N22" s="64"/>
      <c r="O22" s="64"/>
      <c r="P22" s="59"/>
    </row>
    <row r="23" spans="1:16" x14ac:dyDescent="0.25">
      <c r="A23" s="48"/>
      <c r="B23" s="64"/>
      <c r="C23" s="64"/>
      <c r="D23" s="64"/>
      <c r="E23" s="64"/>
      <c r="F23" s="64"/>
      <c r="G23" s="64"/>
      <c r="H23" s="64"/>
      <c r="I23" s="64"/>
      <c r="J23" s="64"/>
      <c r="K23" s="64"/>
      <c r="L23" s="64"/>
      <c r="M23" s="64"/>
      <c r="N23" s="64"/>
      <c r="O23" s="64"/>
      <c r="P23" s="59"/>
    </row>
    <row r="24" spans="1:16" x14ac:dyDescent="0.25">
      <c r="A24" s="48"/>
      <c r="B24" s="64"/>
      <c r="C24" s="64"/>
      <c r="D24" s="64"/>
      <c r="E24" s="64"/>
      <c r="F24" s="64"/>
      <c r="G24" s="64"/>
      <c r="H24" s="64"/>
      <c r="I24" s="64"/>
      <c r="J24" s="64"/>
      <c r="K24" s="64"/>
      <c r="L24" s="64"/>
      <c r="M24" s="64"/>
      <c r="N24" s="64"/>
      <c r="O24" s="64"/>
      <c r="P24" s="59"/>
    </row>
    <row r="25" spans="1:16" x14ac:dyDescent="0.25">
      <c r="A25" s="48"/>
      <c r="B25" s="64"/>
      <c r="C25" s="64"/>
      <c r="D25" s="64"/>
      <c r="E25" s="64"/>
      <c r="F25" s="64"/>
      <c r="G25" s="64"/>
      <c r="H25" s="64"/>
      <c r="I25" s="64"/>
      <c r="J25" s="64"/>
      <c r="K25" s="64"/>
      <c r="L25" s="64"/>
      <c r="M25" s="64"/>
      <c r="N25" s="64"/>
      <c r="O25" s="64"/>
      <c r="P25" s="59"/>
    </row>
    <row r="26" spans="1:16" x14ac:dyDescent="0.25">
      <c r="A26" s="48"/>
      <c r="B26" s="64"/>
      <c r="C26" s="64"/>
      <c r="D26" s="64"/>
      <c r="E26" s="64"/>
      <c r="F26" s="64"/>
      <c r="G26" s="64"/>
      <c r="H26" s="64"/>
      <c r="I26" s="64"/>
      <c r="J26" s="64"/>
      <c r="K26" s="64"/>
      <c r="L26" s="64"/>
      <c r="M26" s="64"/>
      <c r="N26" s="64"/>
      <c r="O26" s="64"/>
      <c r="P26" s="59"/>
    </row>
    <row r="27" spans="1:16" x14ac:dyDescent="0.25">
      <c r="A27" s="48"/>
      <c r="B27" s="64"/>
      <c r="C27" s="64"/>
      <c r="D27" s="64"/>
      <c r="E27" s="64"/>
      <c r="F27" s="64"/>
      <c r="G27" s="64"/>
      <c r="H27" s="64"/>
      <c r="I27" s="64"/>
      <c r="J27" s="64"/>
      <c r="K27" s="64"/>
      <c r="L27" s="64"/>
      <c r="M27" s="64"/>
      <c r="N27" s="64"/>
      <c r="O27" s="64"/>
      <c r="P27" s="59"/>
    </row>
    <row r="28" spans="1:16" x14ac:dyDescent="0.25">
      <c r="A28" s="48"/>
      <c r="B28" s="64"/>
      <c r="C28" s="64"/>
      <c r="D28" s="64"/>
      <c r="E28" s="64"/>
      <c r="F28" s="64"/>
      <c r="G28" s="64"/>
      <c r="H28" s="64"/>
      <c r="I28" s="64"/>
      <c r="J28" s="64"/>
      <c r="K28" s="64"/>
      <c r="L28" s="64"/>
      <c r="M28" s="64"/>
      <c r="N28" s="64"/>
      <c r="O28" s="64"/>
      <c r="P28" s="59"/>
    </row>
    <row r="29" spans="1:16" x14ac:dyDescent="0.25">
      <c r="A29" s="48"/>
      <c r="B29" s="64"/>
      <c r="C29" s="64"/>
      <c r="D29" s="64"/>
      <c r="E29" s="64"/>
      <c r="F29" s="64"/>
      <c r="G29" s="64"/>
      <c r="H29" s="64"/>
      <c r="I29" s="64"/>
      <c r="J29" s="64"/>
      <c r="K29" s="64"/>
      <c r="L29" s="64"/>
      <c r="M29" s="64"/>
      <c r="N29" s="64"/>
      <c r="O29" s="64"/>
      <c r="P29" s="59"/>
    </row>
    <row r="30" spans="1:16" x14ac:dyDescent="0.25">
      <c r="A30" s="48"/>
      <c r="B30" s="64"/>
      <c r="C30" s="64"/>
      <c r="D30" s="64"/>
      <c r="E30" s="64"/>
      <c r="F30" s="64"/>
      <c r="G30" s="64"/>
      <c r="H30" s="64"/>
      <c r="I30" s="64"/>
      <c r="J30" s="64"/>
      <c r="K30" s="64"/>
      <c r="L30" s="64"/>
      <c r="M30" s="64"/>
      <c r="N30" s="64"/>
      <c r="O30" s="64"/>
      <c r="P30" s="59"/>
    </row>
    <row r="31" spans="1:16" x14ac:dyDescent="0.25">
      <c r="A31" s="48"/>
      <c r="B31" s="64"/>
      <c r="C31" s="64"/>
      <c r="D31" s="64"/>
      <c r="E31" s="64"/>
      <c r="F31" s="64"/>
      <c r="G31" s="64"/>
      <c r="H31" s="64"/>
      <c r="I31" s="64"/>
      <c r="J31" s="64"/>
      <c r="K31" s="64"/>
      <c r="L31" s="64"/>
      <c r="M31" s="64"/>
      <c r="N31" s="64"/>
      <c r="O31" s="64"/>
      <c r="P31" s="59"/>
    </row>
    <row r="32" spans="1:16" x14ac:dyDescent="0.25">
      <c r="A32" s="48"/>
      <c r="B32" s="64"/>
      <c r="C32" s="64"/>
      <c r="D32" s="64"/>
      <c r="E32" s="64"/>
      <c r="F32" s="64"/>
      <c r="G32" s="64"/>
      <c r="H32" s="64"/>
      <c r="I32" s="64"/>
      <c r="J32" s="64"/>
      <c r="K32" s="64"/>
      <c r="L32" s="64"/>
      <c r="M32" s="64"/>
      <c r="N32" s="64"/>
      <c r="O32" s="64"/>
      <c r="P32" s="59"/>
    </row>
    <row r="33" spans="1:16" x14ac:dyDescent="0.25">
      <c r="A33" s="48"/>
      <c r="B33" s="64"/>
      <c r="C33" s="64"/>
      <c r="D33" s="64"/>
      <c r="E33" s="64"/>
      <c r="F33" s="64"/>
      <c r="G33" s="64"/>
      <c r="H33" s="64"/>
      <c r="I33" s="64"/>
      <c r="J33" s="64"/>
      <c r="K33" s="64"/>
      <c r="L33" s="64"/>
      <c r="M33" s="64"/>
      <c r="N33" s="64"/>
      <c r="O33" s="64"/>
      <c r="P33" s="59"/>
    </row>
    <row r="34" spans="1:16" x14ac:dyDescent="0.25">
      <c r="A34" s="48"/>
      <c r="B34" s="64"/>
      <c r="C34" s="64"/>
      <c r="D34" s="64"/>
      <c r="E34" s="64"/>
      <c r="F34" s="64"/>
      <c r="G34" s="64"/>
      <c r="H34" s="64"/>
      <c r="I34" s="64"/>
      <c r="J34" s="64"/>
      <c r="K34" s="64"/>
      <c r="L34" s="64"/>
      <c r="M34" s="64"/>
      <c r="N34" s="64"/>
      <c r="O34" s="64"/>
      <c r="P34" s="59"/>
    </row>
    <row r="35" spans="1:16" x14ac:dyDescent="0.25">
      <c r="A35" s="48"/>
      <c r="B35" s="64"/>
      <c r="C35" s="64"/>
      <c r="D35" s="64"/>
      <c r="E35" s="64"/>
      <c r="F35" s="64"/>
      <c r="G35" s="64"/>
      <c r="H35" s="64"/>
      <c r="I35" s="64"/>
      <c r="J35" s="64"/>
      <c r="K35" s="64"/>
      <c r="L35" s="64"/>
      <c r="M35" s="64"/>
      <c r="N35" s="64"/>
      <c r="O35" s="64"/>
      <c r="P35" s="59"/>
    </row>
    <row r="36" spans="1:16" x14ac:dyDescent="0.25">
      <c r="A36" s="48"/>
      <c r="B36" s="64"/>
      <c r="C36" s="64"/>
      <c r="D36" s="64"/>
      <c r="E36" s="64"/>
      <c r="F36" s="64"/>
      <c r="G36" s="64"/>
      <c r="H36" s="64"/>
      <c r="I36" s="64"/>
      <c r="J36" s="64"/>
      <c r="K36" s="64"/>
      <c r="L36" s="64"/>
      <c r="M36" s="64"/>
      <c r="N36" s="64"/>
      <c r="O36" s="64"/>
      <c r="P36" s="59"/>
    </row>
    <row r="37" spans="1:16" x14ac:dyDescent="0.25">
      <c r="A37" s="48"/>
      <c r="B37" s="64"/>
      <c r="C37" s="64"/>
      <c r="D37" s="64"/>
      <c r="E37" s="64"/>
      <c r="F37" s="64"/>
      <c r="G37" s="64"/>
      <c r="H37" s="64"/>
      <c r="I37" s="64"/>
      <c r="J37" s="64"/>
      <c r="K37" s="64"/>
      <c r="L37" s="64"/>
      <c r="M37" s="64"/>
      <c r="N37" s="64"/>
      <c r="O37" s="64"/>
      <c r="P37" s="59"/>
    </row>
    <row r="38" spans="1:16" x14ac:dyDescent="0.25">
      <c r="A38" s="48"/>
      <c r="B38" s="64"/>
      <c r="C38" s="64"/>
      <c r="D38" s="64"/>
      <c r="E38" s="64"/>
      <c r="F38" s="64"/>
      <c r="G38" s="64"/>
      <c r="H38" s="64"/>
      <c r="I38" s="64"/>
      <c r="J38" s="64"/>
      <c r="K38" s="64"/>
      <c r="L38" s="64"/>
      <c r="M38" s="64"/>
      <c r="N38" s="64"/>
      <c r="O38" s="64"/>
      <c r="P38" s="59"/>
    </row>
    <row r="39" spans="1:16" x14ac:dyDescent="0.25">
      <c r="A39" s="48"/>
      <c r="B39" s="64"/>
      <c r="C39" s="64"/>
      <c r="D39" s="64"/>
      <c r="E39" s="64"/>
      <c r="F39" s="64"/>
      <c r="G39" s="64"/>
      <c r="H39" s="64"/>
      <c r="I39" s="64"/>
      <c r="J39" s="64"/>
      <c r="K39" s="64"/>
      <c r="L39" s="64"/>
      <c r="M39" s="64"/>
      <c r="N39" s="64"/>
      <c r="O39" s="64"/>
      <c r="P39" s="59"/>
    </row>
    <row r="40" spans="1:16" x14ac:dyDescent="0.25">
      <c r="A40" s="48"/>
      <c r="B40" s="64"/>
      <c r="C40" s="64"/>
      <c r="D40" s="64"/>
      <c r="E40" s="64"/>
      <c r="F40" s="64"/>
      <c r="G40" s="64"/>
      <c r="H40" s="64"/>
      <c r="I40" s="64"/>
      <c r="J40" s="64"/>
      <c r="K40" s="64"/>
      <c r="L40" s="64"/>
      <c r="M40" s="64"/>
      <c r="N40" s="64"/>
      <c r="O40" s="64"/>
      <c r="P40" s="59"/>
    </row>
    <row r="41" spans="1:16" x14ac:dyDescent="0.25">
      <c r="A41" s="48"/>
      <c r="B41" s="64"/>
      <c r="C41" s="64"/>
      <c r="D41" s="64"/>
      <c r="E41" s="64"/>
      <c r="F41" s="64"/>
      <c r="G41" s="64"/>
      <c r="H41" s="64"/>
      <c r="I41" s="64"/>
      <c r="J41" s="64"/>
      <c r="K41" s="64"/>
      <c r="L41" s="64"/>
      <c r="M41" s="64"/>
      <c r="N41" s="64"/>
      <c r="O41" s="64"/>
      <c r="P41" s="59"/>
    </row>
    <row r="42" spans="1:16" x14ac:dyDescent="0.25">
      <c r="A42" s="48"/>
      <c r="B42" s="64"/>
      <c r="C42" s="64"/>
      <c r="D42" s="64"/>
      <c r="E42" s="64"/>
      <c r="F42" s="64"/>
      <c r="G42" s="64"/>
      <c r="H42" s="64"/>
      <c r="I42" s="64"/>
      <c r="J42" s="64"/>
      <c r="K42" s="64"/>
      <c r="L42" s="64"/>
      <c r="M42" s="64"/>
      <c r="N42" s="64"/>
      <c r="O42" s="64"/>
    </row>
    <row r="43" spans="1:16" x14ac:dyDescent="0.25">
      <c r="A43" s="48"/>
      <c r="B43" s="64"/>
      <c r="C43" s="64"/>
      <c r="D43" s="64"/>
      <c r="E43" s="64"/>
      <c r="F43" s="64"/>
      <c r="G43" s="64"/>
      <c r="H43" s="64"/>
      <c r="I43" s="64"/>
      <c r="J43" s="64"/>
      <c r="K43" s="64"/>
      <c r="L43" s="64"/>
      <c r="M43" s="64"/>
      <c r="N43" s="64"/>
      <c r="O43" s="64"/>
    </row>
    <row r="44" spans="1:16" x14ac:dyDescent="0.25">
      <c r="A44" s="48"/>
      <c r="B44" s="64"/>
      <c r="C44" s="64"/>
      <c r="D44" s="64"/>
      <c r="E44" s="64"/>
      <c r="F44" s="64"/>
      <c r="G44" s="64"/>
      <c r="H44" s="64"/>
      <c r="I44" s="64"/>
      <c r="J44" s="64"/>
      <c r="K44" s="64"/>
      <c r="L44" s="64"/>
      <c r="M44" s="64"/>
      <c r="N44" s="64"/>
      <c r="O44" s="64"/>
    </row>
    <row r="45" spans="1:16" x14ac:dyDescent="0.25">
      <c r="A45" s="48"/>
      <c r="B45" s="64"/>
      <c r="C45" s="64"/>
      <c r="D45" s="64"/>
      <c r="E45" s="64"/>
      <c r="F45" s="64"/>
      <c r="G45" s="64"/>
      <c r="H45" s="64"/>
      <c r="I45" s="64"/>
      <c r="J45" s="64"/>
      <c r="K45" s="64"/>
      <c r="L45" s="64"/>
      <c r="M45" s="64"/>
      <c r="N45" s="64"/>
      <c r="O45" s="64"/>
    </row>
    <row r="46" spans="1:16" x14ac:dyDescent="0.25">
      <c r="A46" s="48"/>
      <c r="B46" s="64"/>
      <c r="C46" s="64"/>
      <c r="D46" s="64"/>
      <c r="E46" s="64"/>
      <c r="F46" s="64"/>
      <c r="G46" s="64"/>
      <c r="H46" s="64"/>
      <c r="I46" s="64"/>
      <c r="J46" s="64"/>
      <c r="K46" s="64"/>
      <c r="L46" s="64"/>
      <c r="M46" s="64"/>
      <c r="N46" s="64"/>
      <c r="O46" s="64"/>
    </row>
    <row r="47" spans="1:16" x14ac:dyDescent="0.25">
      <c r="A47" s="48"/>
      <c r="B47" s="64"/>
      <c r="C47" s="64"/>
      <c r="D47" s="64"/>
      <c r="E47" s="64"/>
      <c r="F47" s="64"/>
      <c r="G47" s="64"/>
      <c r="H47" s="64"/>
      <c r="I47" s="64"/>
      <c r="J47" s="64"/>
      <c r="K47" s="64"/>
      <c r="L47" s="64"/>
      <c r="M47" s="64"/>
      <c r="N47" s="64"/>
      <c r="O47" s="64"/>
    </row>
    <row r="48" spans="1:16" x14ac:dyDescent="0.25">
      <c r="A48" s="48"/>
      <c r="B48" s="64"/>
      <c r="C48" s="64"/>
      <c r="D48" s="64"/>
      <c r="E48" s="64"/>
      <c r="F48" s="64"/>
      <c r="G48" s="64"/>
      <c r="H48" s="64"/>
      <c r="I48" s="64"/>
      <c r="J48" s="64"/>
      <c r="K48" s="64"/>
      <c r="L48" s="64"/>
      <c r="M48" s="64"/>
      <c r="N48" s="64"/>
      <c r="O48" s="64"/>
    </row>
  </sheetData>
  <sheetProtection sheet="1" objects="1" scenarios="1" selectLockedCells="1"/>
  <mergeCells count="4">
    <mergeCell ref="E1:F1"/>
    <mergeCell ref="E5:F5"/>
    <mergeCell ref="B19:O48"/>
    <mergeCell ref="G1:J1"/>
  </mergeCells>
  <pageMargins left="0.59055118110236227" right="0.39370078740157483" top="0.78740157480314965" bottom="0.78740157480314965" header="0.31496062992125984" footer="0.31496062992125984"/>
  <pageSetup paperSize="9" orientation="portrait" horizontalDpi="0" verticalDpi="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69162E7-A5AA-46D8-84E4-78217FE4932E}">
          <x14:formula1>
            <xm:f>Inventaire!$A$4:$A$1048576</xm:f>
          </x14:formula1>
          <xm:sqref>E5:F5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C999D-1776-4A85-8356-1C54B8321E93}">
  <dimension ref="A1:D15"/>
  <sheetViews>
    <sheetView zoomScale="130" zoomScaleNormal="130" workbookViewId="0">
      <selection activeCell="E5" sqref="E5:F5"/>
    </sheetView>
  </sheetViews>
  <sheetFormatPr baseColWidth="10" defaultColWidth="35" defaultRowHeight="15.75" x14ac:dyDescent="0.25"/>
  <cols>
    <col min="1" max="1" width="9.85546875" style="13" bestFit="1" customWidth="1"/>
    <col min="2" max="2" width="12.42578125" style="13" bestFit="1" customWidth="1"/>
    <col min="3" max="3" width="42" style="13" customWidth="1"/>
    <col min="4" max="4" width="118" style="15" customWidth="1"/>
    <col min="5" max="16384" width="35" style="13"/>
  </cols>
  <sheetData>
    <row r="1" spans="1:4" x14ac:dyDescent="0.25">
      <c r="A1" s="1" t="s">
        <v>2782</v>
      </c>
      <c r="B1" s="1" t="s">
        <v>2784</v>
      </c>
      <c r="C1" s="1" t="s">
        <v>2785</v>
      </c>
      <c r="D1" s="14" t="s">
        <v>2786</v>
      </c>
    </row>
    <row r="2" spans="1:4" x14ac:dyDescent="0.25">
      <c r="A2" s="13" t="s">
        <v>75</v>
      </c>
      <c r="B2" s="2" t="s">
        <v>39</v>
      </c>
      <c r="C2" s="2" t="s">
        <v>113</v>
      </c>
      <c r="D2" s="17" t="s">
        <v>2787</v>
      </c>
    </row>
    <row r="3" spans="1:4" x14ac:dyDescent="0.25">
      <c r="A3" s="13" t="s">
        <v>24</v>
      </c>
      <c r="B3" s="2" t="s">
        <v>26</v>
      </c>
      <c r="C3" s="2" t="s">
        <v>30</v>
      </c>
      <c r="D3" s="15" t="s">
        <v>2879</v>
      </c>
    </row>
    <row r="4" spans="1:4" x14ac:dyDescent="0.25">
      <c r="A4" s="13" t="s">
        <v>27</v>
      </c>
      <c r="B4" s="2" t="s">
        <v>146</v>
      </c>
      <c r="C4" s="2" t="s">
        <v>92</v>
      </c>
      <c r="D4" s="17" t="s">
        <v>2788</v>
      </c>
    </row>
    <row r="5" spans="1:4" x14ac:dyDescent="0.25">
      <c r="A5" s="13" t="s">
        <v>35</v>
      </c>
      <c r="B5" s="2" t="s">
        <v>151</v>
      </c>
      <c r="C5" s="2" t="s">
        <v>66</v>
      </c>
      <c r="D5" s="17" t="s">
        <v>2789</v>
      </c>
    </row>
    <row r="6" spans="1:4" x14ac:dyDescent="0.25">
      <c r="A6" s="13" t="s">
        <v>160</v>
      </c>
      <c r="B6" s="2" t="s">
        <v>128</v>
      </c>
      <c r="C6" s="2" t="s">
        <v>329</v>
      </c>
      <c r="D6" s="15" t="s">
        <v>2863</v>
      </c>
    </row>
    <row r="7" spans="1:4" x14ac:dyDescent="0.25">
      <c r="A7" s="13" t="s">
        <v>2155</v>
      </c>
      <c r="B7" s="2" t="s">
        <v>78</v>
      </c>
      <c r="C7" s="2" t="s">
        <v>64</v>
      </c>
      <c r="D7" s="16" t="s">
        <v>2790</v>
      </c>
    </row>
    <row r="8" spans="1:4" x14ac:dyDescent="0.25">
      <c r="A8" s="13" t="s">
        <v>2791</v>
      </c>
      <c r="B8" s="1" t="s">
        <v>2792</v>
      </c>
      <c r="C8" s="2" t="s">
        <v>2836</v>
      </c>
      <c r="D8" s="15" t="s">
        <v>2835</v>
      </c>
    </row>
    <row r="9" spans="1:4" x14ac:dyDescent="0.25">
      <c r="A9" s="13" t="s">
        <v>107</v>
      </c>
      <c r="C9" s="2" t="s">
        <v>869</v>
      </c>
      <c r="D9" s="17" t="s">
        <v>2793</v>
      </c>
    </row>
    <row r="10" spans="1:4" x14ac:dyDescent="0.25">
      <c r="A10" s="13" t="s">
        <v>1532</v>
      </c>
      <c r="C10" s="2" t="s">
        <v>50</v>
      </c>
      <c r="D10" s="17" t="s">
        <v>2834</v>
      </c>
    </row>
    <row r="11" spans="1:4" x14ac:dyDescent="0.25">
      <c r="A11" s="13" t="s">
        <v>45</v>
      </c>
      <c r="C11" s="2" t="s">
        <v>164</v>
      </c>
      <c r="D11" s="15" t="s">
        <v>2794</v>
      </c>
    </row>
    <row r="12" spans="1:4" x14ac:dyDescent="0.25">
      <c r="A12" s="13" t="s">
        <v>168</v>
      </c>
      <c r="C12" s="2" t="s">
        <v>1107</v>
      </c>
      <c r="D12" s="15" t="s">
        <v>2795</v>
      </c>
    </row>
    <row r="13" spans="1:4" x14ac:dyDescent="0.25">
      <c r="A13" s="13" t="s">
        <v>169</v>
      </c>
      <c r="C13" s="2" t="s">
        <v>2845</v>
      </c>
      <c r="D13" s="17" t="s">
        <v>2846</v>
      </c>
    </row>
    <row r="14" spans="1:4" x14ac:dyDescent="0.25">
      <c r="A14" s="1" t="s">
        <v>2792</v>
      </c>
      <c r="C14" s="2" t="s">
        <v>2837</v>
      </c>
      <c r="D14" s="15" t="s">
        <v>2838</v>
      </c>
    </row>
    <row r="15" spans="1:4" x14ac:dyDescent="0.25">
      <c r="C15" s="5" t="s">
        <v>2792</v>
      </c>
      <c r="D15" s="34" t="s">
        <v>2796</v>
      </c>
    </row>
  </sheetData>
  <phoneticPr fontId="1"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CDE61-A812-429F-AE6B-C3E6F9C0B49C}">
  <dimension ref="A1:I31"/>
  <sheetViews>
    <sheetView zoomScaleNormal="100" workbookViewId="0">
      <selection activeCell="E5" sqref="E5:F5"/>
    </sheetView>
  </sheetViews>
  <sheetFormatPr baseColWidth="10" defaultColWidth="16" defaultRowHeight="15" x14ac:dyDescent="0.25"/>
  <cols>
    <col min="1" max="1" width="26.140625" bestFit="1" customWidth="1"/>
    <col min="2" max="2" width="24.140625" bestFit="1" customWidth="1"/>
    <col min="4" max="4" width="21" bestFit="1" customWidth="1"/>
    <col min="5" max="5" width="24.140625" bestFit="1" customWidth="1"/>
  </cols>
  <sheetData>
    <row r="1" spans="1:9" x14ac:dyDescent="0.25">
      <c r="A1" s="67" t="s">
        <v>2851</v>
      </c>
      <c r="B1" s="67"/>
      <c r="D1" s="67" t="s">
        <v>2850</v>
      </c>
      <c r="E1" s="67"/>
      <c r="H1" t="s">
        <v>2927</v>
      </c>
    </row>
    <row r="3" spans="1:9" x14ac:dyDescent="0.25">
      <c r="A3" s="3" t="s">
        <v>2797</v>
      </c>
      <c r="B3" t="s">
        <v>2798</v>
      </c>
      <c r="D3" s="3" t="s">
        <v>2797</v>
      </c>
      <c r="E3" t="s">
        <v>2798</v>
      </c>
      <c r="H3" t="s">
        <v>2928</v>
      </c>
      <c r="I3" t="s">
        <v>2798</v>
      </c>
    </row>
    <row r="4" spans="1:9" x14ac:dyDescent="0.25">
      <c r="A4" s="4" t="s">
        <v>2844</v>
      </c>
      <c r="B4">
        <v>218</v>
      </c>
      <c r="D4" s="4" t="s">
        <v>75</v>
      </c>
      <c r="E4">
        <v>6</v>
      </c>
      <c r="H4" t="s">
        <v>2902</v>
      </c>
      <c r="I4">
        <v>2</v>
      </c>
    </row>
    <row r="5" spans="1:9" x14ac:dyDescent="0.25">
      <c r="A5" s="4" t="s">
        <v>30</v>
      </c>
      <c r="B5">
        <v>166</v>
      </c>
      <c r="D5" s="4" t="s">
        <v>24</v>
      </c>
      <c r="E5">
        <v>21</v>
      </c>
      <c r="H5" t="s">
        <v>2903</v>
      </c>
      <c r="I5">
        <v>44</v>
      </c>
    </row>
    <row r="6" spans="1:9" x14ac:dyDescent="0.25">
      <c r="A6" s="4" t="s">
        <v>92</v>
      </c>
      <c r="B6">
        <v>106</v>
      </c>
      <c r="D6" s="4" t="s">
        <v>27</v>
      </c>
      <c r="E6">
        <v>13</v>
      </c>
      <c r="H6" t="s">
        <v>2904</v>
      </c>
      <c r="I6">
        <v>16</v>
      </c>
    </row>
    <row r="7" spans="1:9" x14ac:dyDescent="0.25">
      <c r="A7" s="4" t="s">
        <v>66</v>
      </c>
      <c r="B7">
        <v>89</v>
      </c>
      <c r="D7" s="4" t="s">
        <v>35</v>
      </c>
      <c r="E7">
        <v>535</v>
      </c>
      <c r="H7" t="s">
        <v>2925</v>
      </c>
      <c r="I7">
        <v>1</v>
      </c>
    </row>
    <row r="8" spans="1:9" x14ac:dyDescent="0.25">
      <c r="A8" s="4" t="s">
        <v>329</v>
      </c>
      <c r="B8">
        <v>80</v>
      </c>
      <c r="D8" s="4" t="s">
        <v>160</v>
      </c>
      <c r="E8">
        <v>121</v>
      </c>
      <c r="H8" t="s">
        <v>2900</v>
      </c>
      <c r="I8">
        <v>176</v>
      </c>
    </row>
    <row r="9" spans="1:9" x14ac:dyDescent="0.25">
      <c r="A9" s="4" t="s">
        <v>64</v>
      </c>
      <c r="B9">
        <v>79</v>
      </c>
      <c r="D9" s="4" t="s">
        <v>2155</v>
      </c>
      <c r="E9">
        <v>3</v>
      </c>
      <c r="H9" t="s">
        <v>2905</v>
      </c>
      <c r="I9">
        <v>24</v>
      </c>
    </row>
    <row r="10" spans="1:9" x14ac:dyDescent="0.25">
      <c r="A10" s="4" t="s">
        <v>2836</v>
      </c>
      <c r="B10">
        <v>56</v>
      </c>
      <c r="D10" s="4" t="s">
        <v>107</v>
      </c>
      <c r="E10">
        <v>5</v>
      </c>
      <c r="H10" t="s">
        <v>2916</v>
      </c>
      <c r="I10">
        <v>3</v>
      </c>
    </row>
    <row r="11" spans="1:9" x14ac:dyDescent="0.25">
      <c r="A11" s="4" t="s">
        <v>869</v>
      </c>
      <c r="B11">
        <v>52</v>
      </c>
      <c r="D11" s="4" t="s">
        <v>1532</v>
      </c>
      <c r="E11">
        <v>9</v>
      </c>
      <c r="H11" t="s">
        <v>2906</v>
      </c>
      <c r="I11">
        <v>6</v>
      </c>
    </row>
    <row r="12" spans="1:9" x14ac:dyDescent="0.25">
      <c r="A12" s="4" t="s">
        <v>50</v>
      </c>
      <c r="B12">
        <v>45</v>
      </c>
      <c r="D12" s="4" t="s">
        <v>168</v>
      </c>
      <c r="E12">
        <v>10</v>
      </c>
      <c r="H12" t="s">
        <v>2917</v>
      </c>
      <c r="I12">
        <v>2</v>
      </c>
    </row>
    <row r="13" spans="1:9" x14ac:dyDescent="0.25">
      <c r="A13" s="4" t="s">
        <v>2845</v>
      </c>
      <c r="B13">
        <v>29</v>
      </c>
      <c r="D13" s="4" t="s">
        <v>45</v>
      </c>
      <c r="E13">
        <v>114</v>
      </c>
      <c r="H13" t="s">
        <v>2926</v>
      </c>
      <c r="I13">
        <v>1</v>
      </c>
    </row>
    <row r="14" spans="1:9" x14ac:dyDescent="0.25">
      <c r="A14" s="4" t="s">
        <v>164</v>
      </c>
      <c r="B14">
        <v>28</v>
      </c>
      <c r="D14" s="4" t="s">
        <v>2849</v>
      </c>
      <c r="E14">
        <v>146</v>
      </c>
      <c r="H14" t="s">
        <v>2907</v>
      </c>
      <c r="I14">
        <v>13</v>
      </c>
    </row>
    <row r="15" spans="1:9" x14ac:dyDescent="0.25">
      <c r="A15" s="4" t="s">
        <v>2837</v>
      </c>
      <c r="B15">
        <v>19</v>
      </c>
      <c r="D15" s="4" t="s">
        <v>2799</v>
      </c>
      <c r="E15">
        <v>983</v>
      </c>
      <c r="H15" t="s">
        <v>2918</v>
      </c>
      <c r="I15">
        <v>3</v>
      </c>
    </row>
    <row r="16" spans="1:9" x14ac:dyDescent="0.25">
      <c r="A16" s="4" t="s">
        <v>1107</v>
      </c>
      <c r="B16">
        <v>16</v>
      </c>
      <c r="H16" t="s">
        <v>2924</v>
      </c>
      <c r="I16">
        <v>6</v>
      </c>
    </row>
    <row r="17" spans="1:9" x14ac:dyDescent="0.25">
      <c r="A17" s="4" t="s">
        <v>2799</v>
      </c>
      <c r="B17">
        <v>983</v>
      </c>
      <c r="H17" t="s">
        <v>2919</v>
      </c>
      <c r="I17">
        <v>2</v>
      </c>
    </row>
    <row r="18" spans="1:9" x14ac:dyDescent="0.25">
      <c r="H18" t="s">
        <v>2920</v>
      </c>
      <c r="I18">
        <v>51</v>
      </c>
    </row>
    <row r="19" spans="1:9" x14ac:dyDescent="0.25">
      <c r="H19" t="s">
        <v>2908</v>
      </c>
      <c r="I19">
        <v>36</v>
      </c>
    </row>
    <row r="20" spans="1:9" x14ac:dyDescent="0.25">
      <c r="H20" t="s">
        <v>2909</v>
      </c>
      <c r="I20">
        <v>27</v>
      </c>
    </row>
    <row r="21" spans="1:9" x14ac:dyDescent="0.25">
      <c r="H21" t="s">
        <v>2913</v>
      </c>
      <c r="I21">
        <v>20</v>
      </c>
    </row>
    <row r="22" spans="1:9" x14ac:dyDescent="0.25">
      <c r="H22" t="s">
        <v>2910</v>
      </c>
      <c r="I22">
        <v>24</v>
      </c>
    </row>
    <row r="23" spans="1:9" x14ac:dyDescent="0.25">
      <c r="H23" t="s">
        <v>2911</v>
      </c>
      <c r="I23">
        <v>64</v>
      </c>
    </row>
    <row r="24" spans="1:9" x14ac:dyDescent="0.25">
      <c r="H24" t="s">
        <v>2912</v>
      </c>
      <c r="I24">
        <v>114</v>
      </c>
    </row>
    <row r="25" spans="1:9" x14ac:dyDescent="0.25">
      <c r="H25" t="s">
        <v>2921</v>
      </c>
      <c r="I25">
        <v>32</v>
      </c>
    </row>
    <row r="26" spans="1:9" x14ac:dyDescent="0.25">
      <c r="H26" t="s">
        <v>2922</v>
      </c>
      <c r="I26">
        <v>45</v>
      </c>
    </row>
    <row r="27" spans="1:9" x14ac:dyDescent="0.25">
      <c r="H27" t="s">
        <v>2914</v>
      </c>
      <c r="I27">
        <v>53</v>
      </c>
    </row>
    <row r="28" spans="1:9" x14ac:dyDescent="0.25">
      <c r="H28" s="38" t="s">
        <v>2915</v>
      </c>
      <c r="I28" s="38">
        <v>107</v>
      </c>
    </row>
    <row r="29" spans="1:9" x14ac:dyDescent="0.25">
      <c r="H29" s="38" t="s">
        <v>2901</v>
      </c>
      <c r="I29" s="38">
        <v>110</v>
      </c>
    </row>
    <row r="30" spans="1:9" x14ac:dyDescent="0.25">
      <c r="H30" s="38" t="s">
        <v>2923</v>
      </c>
      <c r="I30" s="38">
        <v>1</v>
      </c>
    </row>
    <row r="31" spans="1:9" x14ac:dyDescent="0.25">
      <c r="H31" t="s">
        <v>2799</v>
      </c>
      <c r="I31">
        <v>983</v>
      </c>
    </row>
  </sheetData>
  <mergeCells count="2">
    <mergeCell ref="A1:B1"/>
    <mergeCell ref="D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6158-53EB-4672-AEE8-DA74BC040D0E}">
  <dimension ref="A1:K51"/>
  <sheetViews>
    <sheetView zoomScale="145" zoomScaleNormal="145" workbookViewId="0">
      <selection activeCell="E5" sqref="E5:F5"/>
    </sheetView>
  </sheetViews>
  <sheetFormatPr baseColWidth="10" defaultColWidth="20.7109375" defaultRowHeight="12.75" x14ac:dyDescent="0.2"/>
  <cols>
    <col min="1" max="1" width="6.140625" style="18" customWidth="1"/>
    <col min="2" max="9" width="20.7109375" style="20"/>
    <col min="10" max="16384" width="20.7109375" style="18"/>
  </cols>
  <sheetData>
    <row r="1" spans="1:4" x14ac:dyDescent="0.2">
      <c r="A1" s="60" t="s">
        <v>2932</v>
      </c>
      <c r="B1" s="18"/>
      <c r="C1" s="18"/>
      <c r="D1" s="18"/>
    </row>
    <row r="2" spans="1:4" x14ac:dyDescent="0.2">
      <c r="B2" s="18" t="s">
        <v>2937</v>
      </c>
      <c r="C2" s="18"/>
      <c r="D2" s="18"/>
    </row>
    <row r="3" spans="1:4" x14ac:dyDescent="0.2">
      <c r="B3" s="20" t="s">
        <v>2933</v>
      </c>
    </row>
    <row r="4" spans="1:4" x14ac:dyDescent="0.2">
      <c r="B4" s="20" t="s">
        <v>2938</v>
      </c>
    </row>
    <row r="5" spans="1:4" x14ac:dyDescent="0.2">
      <c r="B5" s="20" t="s">
        <v>2939</v>
      </c>
    </row>
    <row r="6" spans="1:4" x14ac:dyDescent="0.2">
      <c r="B6" s="20" t="s">
        <v>2940</v>
      </c>
    </row>
    <row r="7" spans="1:4" x14ac:dyDescent="0.2">
      <c r="B7" s="20" t="s">
        <v>2934</v>
      </c>
    </row>
    <row r="8" spans="1:4" x14ac:dyDescent="0.2">
      <c r="B8" s="20" t="s">
        <v>2942</v>
      </c>
    </row>
    <row r="9" spans="1:4" x14ac:dyDescent="0.2">
      <c r="B9" s="20" t="s">
        <v>2941</v>
      </c>
    </row>
    <row r="10" spans="1:4" x14ac:dyDescent="0.2">
      <c r="B10" s="18"/>
      <c r="C10" s="18"/>
      <c r="D10" s="18"/>
    </row>
    <row r="11" spans="1:4" x14ac:dyDescent="0.2">
      <c r="A11" s="60" t="s">
        <v>2935</v>
      </c>
    </row>
    <row r="12" spans="1:4" x14ac:dyDescent="0.2">
      <c r="B12" s="19"/>
      <c r="C12" s="20" t="s">
        <v>2800</v>
      </c>
    </row>
    <row r="13" spans="1:4" x14ac:dyDescent="0.2">
      <c r="B13" s="21"/>
      <c r="C13" s="20" t="s">
        <v>2801</v>
      </c>
    </row>
    <row r="14" spans="1:4" x14ac:dyDescent="0.2">
      <c r="B14" s="22"/>
      <c r="C14" s="20" t="s">
        <v>2802</v>
      </c>
    </row>
    <row r="15" spans="1:4" x14ac:dyDescent="0.2">
      <c r="A15" s="20"/>
      <c r="B15" s="23"/>
      <c r="C15" s="20" t="s">
        <v>2803</v>
      </c>
    </row>
    <row r="17" spans="1:6" x14ac:dyDescent="0.2">
      <c r="A17" s="24" t="s">
        <v>2804</v>
      </c>
      <c r="B17" s="18"/>
    </row>
    <row r="18" spans="1:6" x14ac:dyDescent="0.2">
      <c r="B18" s="20" t="s">
        <v>2805</v>
      </c>
    </row>
    <row r="19" spans="1:6" x14ac:dyDescent="0.2">
      <c r="B19" s="20" t="s">
        <v>2806</v>
      </c>
    </row>
    <row r="21" spans="1:6" x14ac:dyDescent="0.2">
      <c r="B21" s="20" t="s">
        <v>2807</v>
      </c>
    </row>
    <row r="22" spans="1:6" x14ac:dyDescent="0.2">
      <c r="B22" s="20" t="s">
        <v>2808</v>
      </c>
    </row>
    <row r="24" spans="1:6" x14ac:dyDescent="0.2">
      <c r="A24" s="24" t="s">
        <v>2809</v>
      </c>
      <c r="B24" s="18"/>
      <c r="C24" s="24"/>
      <c r="D24" s="24"/>
      <c r="E24" s="24"/>
      <c r="F24" s="24"/>
    </row>
    <row r="25" spans="1:6" x14ac:dyDescent="0.2">
      <c r="B25" s="20" t="s">
        <v>2810</v>
      </c>
    </row>
    <row r="26" spans="1:6" x14ac:dyDescent="0.2">
      <c r="B26" s="20" t="s">
        <v>2811</v>
      </c>
    </row>
    <row r="27" spans="1:6" x14ac:dyDescent="0.2">
      <c r="B27" s="20" t="s">
        <v>2812</v>
      </c>
      <c r="F27" s="25" t="s">
        <v>2813</v>
      </c>
    </row>
    <row r="28" spans="1:6" x14ac:dyDescent="0.2">
      <c r="C28" s="20" t="s">
        <v>2814</v>
      </c>
    </row>
    <row r="29" spans="1:6" x14ac:dyDescent="0.2">
      <c r="B29" s="20" t="s">
        <v>2815</v>
      </c>
    </row>
    <row r="30" spans="1:6" x14ac:dyDescent="0.2">
      <c r="B30" s="20" t="s">
        <v>2816</v>
      </c>
    </row>
    <row r="31" spans="1:6" x14ac:dyDescent="0.2">
      <c r="B31" s="20" t="s">
        <v>2817</v>
      </c>
    </row>
    <row r="32" spans="1:6" x14ac:dyDescent="0.2">
      <c r="C32" s="20" t="s">
        <v>2818</v>
      </c>
    </row>
    <row r="33" spans="1:11" x14ac:dyDescent="0.2">
      <c r="C33" s="20" t="s">
        <v>2819</v>
      </c>
    </row>
    <row r="34" spans="1:11" x14ac:dyDescent="0.2">
      <c r="C34" s="20" t="s">
        <v>2820</v>
      </c>
    </row>
    <row r="37" spans="1:11" x14ac:dyDescent="0.2">
      <c r="A37" s="24" t="s">
        <v>2821</v>
      </c>
      <c r="B37" s="18"/>
    </row>
    <row r="38" spans="1:11" x14ac:dyDescent="0.2">
      <c r="B38" s="20" t="s">
        <v>2822</v>
      </c>
    </row>
    <row r="39" spans="1:11" x14ac:dyDescent="0.2">
      <c r="B39" s="20" t="s">
        <v>2823</v>
      </c>
    </row>
    <row r="40" spans="1:11" x14ac:dyDescent="0.2">
      <c r="B40" s="20" t="s">
        <v>2824</v>
      </c>
    </row>
    <row r="41" spans="1:11" x14ac:dyDescent="0.2">
      <c r="B41" s="20" t="s">
        <v>2825</v>
      </c>
      <c r="D41" s="20" t="s">
        <v>2826</v>
      </c>
    </row>
    <row r="42" spans="1:11" x14ac:dyDescent="0.2">
      <c r="C42" s="20" t="s">
        <v>2827</v>
      </c>
      <c r="D42" s="25" t="s">
        <v>2828</v>
      </c>
      <c r="K42" s="26"/>
    </row>
    <row r="43" spans="1:11" x14ac:dyDescent="0.2">
      <c r="B43" s="20" t="s">
        <v>2829</v>
      </c>
      <c r="K43" s="27"/>
    </row>
    <row r="44" spans="1:11" x14ac:dyDescent="0.2">
      <c r="C44" s="28" t="s">
        <v>2830</v>
      </c>
    </row>
    <row r="45" spans="1:11" x14ac:dyDescent="0.2">
      <c r="B45" s="20" t="s">
        <v>2831</v>
      </c>
    </row>
    <row r="46" spans="1:11" x14ac:dyDescent="0.2">
      <c r="B46" s="20" t="s">
        <v>2832</v>
      </c>
    </row>
    <row r="48" spans="1:11" x14ac:dyDescent="0.2">
      <c r="B48" s="20" t="s">
        <v>2833</v>
      </c>
      <c r="C48" s="61">
        <v>45649</v>
      </c>
    </row>
    <row r="51" spans="3:3" x14ac:dyDescent="0.2">
      <c r="C51" s="25"/>
    </row>
  </sheetData>
  <hyperlinks>
    <hyperlink ref="F27" r:id="rId1" xr:uid="{0049C06B-3CAE-43F0-B665-B97C553DBCD0}"/>
    <hyperlink ref="D42" r:id="rId2" xr:uid="{A4A9F18A-84E5-4358-B731-557271C0F5F5}"/>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8F208-E799-4009-A207-6DE68BEB1D7A}">
  <dimension ref="A1:S9"/>
  <sheetViews>
    <sheetView zoomScaleNormal="100" workbookViewId="0">
      <pane ySplit="3" topLeftCell="A4" activePane="bottomLeft" state="frozen"/>
      <selection activeCell="E5" sqref="E5:F5"/>
      <selection pane="bottomLeft" activeCell="E5" sqref="E5:F5"/>
    </sheetView>
  </sheetViews>
  <sheetFormatPr baseColWidth="10" defaultColWidth="20.85546875" defaultRowHeight="15" x14ac:dyDescent="0.25"/>
  <cols>
    <col min="1" max="1" width="18.42578125" customWidth="1"/>
    <col min="2" max="2" width="20.140625" customWidth="1"/>
    <col min="3" max="4" width="14.140625" bestFit="1" customWidth="1"/>
    <col min="5" max="5" width="120.7109375" customWidth="1"/>
    <col min="6" max="6" width="12.7109375" customWidth="1"/>
    <col min="7" max="7" width="13.42578125" customWidth="1"/>
    <col min="8" max="8" width="14.42578125" customWidth="1"/>
    <col min="9" max="9" width="13.42578125" customWidth="1"/>
    <col min="10" max="10" width="15.85546875" customWidth="1"/>
    <col min="11" max="11" width="8.7109375" customWidth="1"/>
    <col min="12" max="12" width="11.28515625" customWidth="1"/>
    <col min="13" max="13" width="14.7109375" customWidth="1"/>
    <col min="14" max="14" width="11.5703125" customWidth="1"/>
    <col min="15" max="15" width="14.42578125" customWidth="1"/>
    <col min="16" max="16" width="20.5703125" customWidth="1"/>
    <col min="17" max="17" width="27.7109375" customWidth="1"/>
    <col min="18" max="18" width="27.140625" customWidth="1"/>
    <col min="19" max="19" width="20.140625" customWidth="1"/>
  </cols>
  <sheetData>
    <row r="1" spans="1:19" ht="76.5" x14ac:dyDescent="0.25">
      <c r="A1" t="s">
        <v>2848</v>
      </c>
      <c r="S1" s="36" t="s">
        <v>3</v>
      </c>
    </row>
    <row r="3" spans="1:19" s="6" customFormat="1" ht="12.75" x14ac:dyDescent="0.25">
      <c r="A3" s="9" t="s">
        <v>4</v>
      </c>
      <c r="B3" s="9" t="s">
        <v>5</v>
      </c>
      <c r="C3" s="9" t="s">
        <v>6</v>
      </c>
      <c r="D3" s="9" t="s">
        <v>7</v>
      </c>
      <c r="E3" s="10" t="s">
        <v>8</v>
      </c>
      <c r="F3" s="8" t="s">
        <v>9</v>
      </c>
      <c r="G3" s="8" t="s">
        <v>10</v>
      </c>
      <c r="H3" s="29" t="s">
        <v>11</v>
      </c>
      <c r="I3" s="29" t="s">
        <v>12</v>
      </c>
      <c r="J3" s="29" t="s">
        <v>13</v>
      </c>
      <c r="K3" s="9" t="s">
        <v>14</v>
      </c>
      <c r="L3" s="9" t="s">
        <v>15</v>
      </c>
      <c r="M3" s="11" t="s">
        <v>16</v>
      </c>
      <c r="N3" s="11" t="s">
        <v>17</v>
      </c>
      <c r="O3" s="8" t="s">
        <v>18</v>
      </c>
      <c r="P3" s="9" t="s">
        <v>19</v>
      </c>
      <c r="Q3" s="9" t="s">
        <v>20</v>
      </c>
      <c r="R3" s="9" t="s">
        <v>21</v>
      </c>
      <c r="S3" s="12" t="s">
        <v>22</v>
      </c>
    </row>
    <row r="4" spans="1:19" s="6" customFormat="1" ht="76.5" x14ac:dyDescent="0.25">
      <c r="A4" s="31" t="s">
        <v>967</v>
      </c>
      <c r="B4" s="31"/>
      <c r="C4" s="31"/>
      <c r="D4" s="31" t="e">
        <f>VLOOKUP(Tableau2[[#This Row],[Objet ID (A&gt;Z)]],Inventaire[[Objet ID (A&gt;Z)]:[Description détaillée]],5,FALSE)</f>
        <v>#N/A</v>
      </c>
      <c r="E4" s="33" t="s">
        <v>968</v>
      </c>
      <c r="F4" s="6" t="s">
        <v>35</v>
      </c>
      <c r="G4" s="6" t="s">
        <v>62</v>
      </c>
      <c r="H4" s="30"/>
      <c r="I4" s="30"/>
      <c r="J4" s="30"/>
      <c r="L4" s="32"/>
      <c r="M4" s="32"/>
      <c r="N4" s="32"/>
      <c r="O4" s="7"/>
      <c r="P4" s="7"/>
      <c r="Q4" s="7"/>
      <c r="S4" s="6" t="str">
        <f t="shared" ref="S4:S9" si="0">$S$1</f>
        <v>v
v
v
v
v
v</v>
      </c>
    </row>
    <row r="5" spans="1:19" s="6" customFormat="1" ht="76.5" x14ac:dyDescent="0.25">
      <c r="A5" s="31" t="s">
        <v>983</v>
      </c>
      <c r="B5" s="31"/>
      <c r="C5" s="31"/>
      <c r="D5" s="31" t="e">
        <f>VLOOKUP(Tableau2[[#This Row],[Objet ID (A&gt;Z)]],Inventaire[[Objet ID (A&gt;Z)]:[Description détaillée]],5,FALSE)</f>
        <v>#N/A</v>
      </c>
      <c r="E5" s="33" t="s">
        <v>968</v>
      </c>
      <c r="F5" s="6" t="s">
        <v>35</v>
      </c>
      <c r="G5" s="6" t="s">
        <v>62</v>
      </c>
      <c r="H5" s="30"/>
      <c r="I5" s="30"/>
      <c r="J5" s="30"/>
      <c r="L5" s="32"/>
      <c r="M5" s="32"/>
      <c r="N5" s="32"/>
      <c r="O5" s="7"/>
      <c r="P5" s="7"/>
      <c r="Q5" s="7"/>
      <c r="S5" s="6" t="str">
        <f t="shared" si="0"/>
        <v>v
v
v
v
v
v</v>
      </c>
    </row>
    <row r="6" spans="1:19" s="6" customFormat="1" ht="76.5" x14ac:dyDescent="0.25">
      <c r="A6" s="31" t="s">
        <v>984</v>
      </c>
      <c r="B6" s="31"/>
      <c r="C6" s="31"/>
      <c r="D6" s="31" t="e">
        <f>VLOOKUP(Tableau2[[#This Row],[Objet ID (A&gt;Z)]],Inventaire[[Objet ID (A&gt;Z)]:[Description détaillée]],5,FALSE)</f>
        <v>#N/A</v>
      </c>
      <c r="E6" s="35" t="s">
        <v>968</v>
      </c>
      <c r="F6" s="6" t="s">
        <v>35</v>
      </c>
      <c r="G6" s="6" t="s">
        <v>25</v>
      </c>
      <c r="H6" s="30"/>
      <c r="I6" s="30"/>
      <c r="J6" s="30"/>
      <c r="L6" s="32"/>
      <c r="M6" s="32"/>
      <c r="N6" s="32"/>
      <c r="O6" s="7"/>
      <c r="P6" s="7"/>
      <c r="Q6" s="7"/>
      <c r="S6" s="6" t="str">
        <f t="shared" si="0"/>
        <v>v
v
v
v
v
v</v>
      </c>
    </row>
    <row r="7" spans="1:19" s="6" customFormat="1" ht="76.5" x14ac:dyDescent="0.25">
      <c r="A7" s="31" t="s">
        <v>1008</v>
      </c>
      <c r="B7" s="31"/>
      <c r="C7" s="31"/>
      <c r="D7" s="31">
        <f>VLOOKUP(Tableau2[[#This Row],[Objet ID (A&gt;Z)]],Inventaire[[Objet ID (A&gt;Z)]:[Description détaillée]],5,FALSE)</f>
        <v>0</v>
      </c>
      <c r="E7" s="35" t="s">
        <v>968</v>
      </c>
      <c r="F7" s="6" t="s">
        <v>35</v>
      </c>
      <c r="G7" s="6" t="s">
        <v>62</v>
      </c>
      <c r="H7" s="30"/>
      <c r="I7" s="30"/>
      <c r="J7" s="30"/>
      <c r="L7" s="7"/>
      <c r="M7" s="7"/>
      <c r="N7" s="7"/>
      <c r="O7" s="7"/>
      <c r="P7" s="7"/>
      <c r="Q7" s="7"/>
      <c r="S7" s="6" t="str">
        <f t="shared" si="0"/>
        <v>v
v
v
v
v
v</v>
      </c>
    </row>
    <row r="8" spans="1:19" s="6" customFormat="1" ht="76.5" x14ac:dyDescent="0.25">
      <c r="A8" s="31" t="s">
        <v>1028</v>
      </c>
      <c r="B8" s="31"/>
      <c r="C8" s="31"/>
      <c r="D8" s="31" t="e">
        <f>VLOOKUP(Tableau2[[#This Row],[Objet ID (A&gt;Z)]],Inventaire[[Objet ID (A&gt;Z)]:[Description détaillée]],5,FALSE)</f>
        <v>#N/A</v>
      </c>
      <c r="E8" s="35" t="s">
        <v>2847</v>
      </c>
      <c r="F8" s="6" t="s">
        <v>35</v>
      </c>
      <c r="G8" s="6" t="s">
        <v>25</v>
      </c>
      <c r="H8" s="30"/>
      <c r="I8" s="30"/>
      <c r="J8" s="30"/>
      <c r="L8" s="7"/>
      <c r="M8" s="7"/>
      <c r="N8" s="7"/>
      <c r="O8" s="7"/>
      <c r="P8" s="7"/>
      <c r="Q8" s="7"/>
      <c r="S8" s="6" t="str">
        <f t="shared" si="0"/>
        <v>v
v
v
v
v
v</v>
      </c>
    </row>
    <row r="9" spans="1:19" ht="76.5" x14ac:dyDescent="0.25">
      <c r="A9" s="31" t="s">
        <v>2335</v>
      </c>
      <c r="B9" s="31"/>
      <c r="C9" s="31"/>
      <c r="D9" s="31" t="e">
        <f>VLOOKUP(Tableau2[[#This Row],[Objet ID (A&gt;Z)]],Inventaire[[Objet ID (A&gt;Z)]:[Description détaillée]],5,FALSE)</f>
        <v>#N/A</v>
      </c>
      <c r="E9" s="35" t="s">
        <v>968</v>
      </c>
      <c r="F9" s="6" t="s">
        <v>35</v>
      </c>
      <c r="G9" s="6" t="s">
        <v>62</v>
      </c>
      <c r="H9" s="30"/>
      <c r="I9" s="30"/>
      <c r="J9" s="30"/>
      <c r="K9" s="6"/>
      <c r="L9" s="7"/>
      <c r="M9" s="7"/>
      <c r="N9" s="7"/>
      <c r="O9" s="7"/>
      <c r="P9" s="7"/>
      <c r="Q9" s="7"/>
      <c r="R9" s="6"/>
      <c r="S9" s="6" t="str">
        <f t="shared" si="0"/>
        <v>v
v
v
v
v
v</v>
      </c>
    </row>
  </sheetData>
  <phoneticPr fontId="1" type="noConversion"/>
  <pageMargins left="0.7" right="0.7" top="0.75" bottom="0.75" header="0.3" footer="0.3"/>
  <pageSetup paperSize="9" orientation="portrait" horizontalDpi="0" verticalDpi="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870E93DE-86A7-403E-93DF-B37DB342C186}">
          <x14:formula1>
            <xm:f>Listes!$A$2:$A$13</xm:f>
          </x14:formula1>
          <xm:sqref>F4:F6 H4:H9</xm:sqref>
        </x14:dataValidation>
        <x14:dataValidation type="list" allowBlank="1" showInputMessage="1" showErrorMessage="1" xr:uid="{A3E7C662-C1F9-428C-9EFA-C2018EAF77E1}">
          <x14:formula1>
            <xm:f>Listes!$C$2:$C$14</xm:f>
          </x14:formula1>
          <xm:sqref>P4:P9</xm:sqref>
        </x14:dataValidation>
        <x14:dataValidation type="list" allowBlank="1" showInputMessage="1" showErrorMessage="1" xr:uid="{1DAE1CB8-0438-4FF1-B8E0-0B3A5906CBBD}">
          <x14:formula1>
            <xm:f>Listes!$B$2:$B$7</xm:f>
          </x14:formula1>
          <xm:sqref>O4:O9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Inventaire</vt:lpstr>
      <vt:lpstr>Fiche_ID</vt:lpstr>
      <vt:lpstr>Listes</vt:lpstr>
      <vt:lpstr>TCD</vt:lpstr>
      <vt:lpstr>Info utiles</vt:lpstr>
      <vt:lpstr>Fantomes</vt:lpstr>
      <vt:lpstr>Fiche_ID!Zone_d_impression</vt:lpstr>
      <vt:lpstr>Inventaire!Zone_d_impression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Francois SIMOND</cp:lastModifiedBy>
  <cp:revision/>
  <cp:lastPrinted>2024-12-23T08:41:06Z</cp:lastPrinted>
  <dcterms:created xsi:type="dcterms:W3CDTF">2022-11-07T10:33:52Z</dcterms:created>
  <dcterms:modified xsi:type="dcterms:W3CDTF">2024-12-23T12:52:56Z</dcterms:modified>
  <cp:category/>
  <cp:contentStatus/>
</cp:coreProperties>
</file>